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frede\Dropbox\Partage Mosbach-Goult\Challenge Masters Val de Loire\"/>
    </mc:Choice>
  </mc:AlternateContent>
  <xr:revisionPtr revIDLastSave="0" documentId="13_ncr:1_{A4D84A12-5C6C-4035-BE7F-4B2A71C29BE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IRAGE AU SORT" sheetId="2" r:id="rId1"/>
    <sheet name="RONDES" sheetId="3" r:id="rId2"/>
    <sheet name="JOUEURS" sheetId="4" r:id="rId3"/>
    <sheet name="WorkTab 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4" i="4" l="1"/>
  <c r="AB34" i="4"/>
  <c r="X34" i="4"/>
  <c r="T34" i="4"/>
  <c r="AF33" i="4"/>
  <c r="AB33" i="4"/>
  <c r="X33" i="4"/>
  <c r="T33" i="4"/>
  <c r="AF32" i="4"/>
  <c r="AB32" i="4"/>
  <c r="X32" i="4"/>
  <c r="T32" i="4"/>
  <c r="AF31" i="4"/>
  <c r="AB31" i="4"/>
  <c r="X31" i="4"/>
  <c r="T31" i="4"/>
  <c r="AF30" i="4"/>
  <c r="AB30" i="4"/>
  <c r="X30" i="4"/>
  <c r="T30" i="4"/>
  <c r="AF29" i="4"/>
  <c r="AB29" i="4"/>
  <c r="X29" i="4"/>
  <c r="T29" i="4"/>
  <c r="AF28" i="4"/>
  <c r="AB28" i="4"/>
  <c r="X28" i="4"/>
  <c r="T28" i="4"/>
  <c r="AF27" i="4"/>
  <c r="AB27" i="4"/>
  <c r="X27" i="4"/>
  <c r="T27" i="4"/>
  <c r="AF26" i="4"/>
  <c r="AB26" i="4"/>
  <c r="X26" i="4"/>
  <c r="T26" i="4"/>
  <c r="AF25" i="4"/>
  <c r="AB25" i="4"/>
  <c r="X25" i="4"/>
  <c r="T25" i="4"/>
  <c r="AF24" i="4"/>
  <c r="AB24" i="4"/>
  <c r="X24" i="4"/>
  <c r="T24" i="4"/>
  <c r="AF23" i="4"/>
  <c r="AB23" i="4"/>
  <c r="X23" i="4"/>
  <c r="T23" i="4"/>
  <c r="AF22" i="4"/>
  <c r="AB22" i="4"/>
  <c r="X22" i="4"/>
  <c r="T22" i="4"/>
  <c r="AF21" i="4"/>
  <c r="AB21" i="4"/>
  <c r="X21" i="4"/>
  <c r="T21" i="4"/>
  <c r="AF20" i="4"/>
  <c r="AB20" i="4"/>
  <c r="X20" i="4"/>
  <c r="T20" i="4"/>
  <c r="AE19" i="4"/>
  <c r="AA19" i="4"/>
  <c r="W19" i="4"/>
  <c r="S19" i="4"/>
  <c r="AF17" i="4"/>
  <c r="AB17" i="4"/>
  <c r="X17" i="4"/>
  <c r="T17" i="4"/>
  <c r="AF16" i="4"/>
  <c r="AB16" i="4"/>
  <c r="X16" i="4"/>
  <c r="T16" i="4"/>
  <c r="AF15" i="4"/>
  <c r="AB15" i="4"/>
  <c r="X15" i="4"/>
  <c r="T15" i="4"/>
  <c r="AF14" i="4"/>
  <c r="AB14" i="4"/>
  <c r="X14" i="4"/>
  <c r="T14" i="4"/>
  <c r="AF13" i="4"/>
  <c r="AB13" i="4"/>
  <c r="X13" i="4"/>
  <c r="T13" i="4"/>
  <c r="AF12" i="4"/>
  <c r="AB12" i="4"/>
  <c r="X12" i="4"/>
  <c r="T12" i="4"/>
  <c r="AF11" i="4"/>
  <c r="AB11" i="4"/>
  <c r="X11" i="4"/>
  <c r="T11" i="4"/>
  <c r="AF10" i="4"/>
  <c r="AB10" i="4"/>
  <c r="X10" i="4"/>
  <c r="T10" i="4"/>
  <c r="AF9" i="4"/>
  <c r="AB9" i="4"/>
  <c r="X9" i="4"/>
  <c r="T9" i="4"/>
  <c r="AF8" i="4"/>
  <c r="AB8" i="4"/>
  <c r="X8" i="4"/>
  <c r="T8" i="4"/>
  <c r="AF7" i="4"/>
  <c r="AB7" i="4"/>
  <c r="X7" i="4"/>
  <c r="T7" i="4"/>
  <c r="AF6" i="4"/>
  <c r="AB6" i="4"/>
  <c r="X6" i="4"/>
  <c r="T6" i="4"/>
  <c r="AF5" i="4"/>
  <c r="AB5" i="4"/>
  <c r="X5" i="4"/>
  <c r="T5" i="4"/>
  <c r="AF4" i="4"/>
  <c r="AB4" i="4"/>
  <c r="X4" i="4"/>
  <c r="T4" i="4"/>
  <c r="AF3" i="4"/>
  <c r="AB3" i="4"/>
  <c r="X3" i="4"/>
  <c r="T3" i="4"/>
  <c r="AE2" i="4"/>
  <c r="AA2" i="4"/>
  <c r="W2" i="4"/>
  <c r="S2" i="4"/>
  <c r="P34" i="4"/>
  <c r="L34" i="4"/>
  <c r="H34" i="4"/>
  <c r="D34" i="4"/>
  <c r="P33" i="4"/>
  <c r="L33" i="4"/>
  <c r="H33" i="4"/>
  <c r="D33" i="4"/>
  <c r="P32" i="4"/>
  <c r="L32" i="4"/>
  <c r="H32" i="4"/>
  <c r="D32" i="4"/>
  <c r="P31" i="4"/>
  <c r="L31" i="4"/>
  <c r="H31" i="4"/>
  <c r="D31" i="4"/>
  <c r="P30" i="4"/>
  <c r="L30" i="4"/>
  <c r="H30" i="4"/>
  <c r="D30" i="4"/>
  <c r="P29" i="4"/>
  <c r="L29" i="4"/>
  <c r="H29" i="4"/>
  <c r="D29" i="4"/>
  <c r="P28" i="4"/>
  <c r="L28" i="4"/>
  <c r="H28" i="4"/>
  <c r="D28" i="4"/>
  <c r="P27" i="4"/>
  <c r="L27" i="4"/>
  <c r="H27" i="4"/>
  <c r="D27" i="4"/>
  <c r="P26" i="4"/>
  <c r="L26" i="4"/>
  <c r="H26" i="4"/>
  <c r="D26" i="4"/>
  <c r="P25" i="4"/>
  <c r="L25" i="4"/>
  <c r="H25" i="4"/>
  <c r="D25" i="4"/>
  <c r="P24" i="4"/>
  <c r="L24" i="4"/>
  <c r="H24" i="4"/>
  <c r="D24" i="4"/>
  <c r="P23" i="4"/>
  <c r="L23" i="4"/>
  <c r="H23" i="4"/>
  <c r="D23" i="4"/>
  <c r="P22" i="4"/>
  <c r="L22" i="4"/>
  <c r="H22" i="4"/>
  <c r="D22" i="4"/>
  <c r="P21" i="4"/>
  <c r="L21" i="4"/>
  <c r="H21" i="4"/>
  <c r="D21" i="4"/>
  <c r="P20" i="4"/>
  <c r="L20" i="4"/>
  <c r="H20" i="4"/>
  <c r="D20" i="4"/>
  <c r="O19" i="4"/>
  <c r="K19" i="4"/>
  <c r="G19" i="4"/>
  <c r="C19" i="4"/>
  <c r="O2" i="4"/>
  <c r="K2" i="4"/>
  <c r="G2" i="4"/>
  <c r="C2" i="4"/>
  <c r="P12" i="4"/>
  <c r="P17" i="4"/>
  <c r="P16" i="4"/>
  <c r="P15" i="4"/>
  <c r="P14" i="4"/>
  <c r="P13" i="4"/>
  <c r="P11" i="4"/>
  <c r="P10" i="4"/>
  <c r="P9" i="4"/>
  <c r="P8" i="4"/>
  <c r="P7" i="4"/>
  <c r="P6" i="4"/>
  <c r="P5" i="4"/>
  <c r="P4" i="4"/>
  <c r="P3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12" i="4"/>
  <c r="D17" i="4"/>
  <c r="D16" i="4"/>
  <c r="D15" i="4"/>
  <c r="D14" i="4"/>
  <c r="D13" i="4"/>
  <c r="D11" i="4"/>
  <c r="D10" i="4"/>
  <c r="D9" i="4"/>
  <c r="D8" i="4"/>
  <c r="D7" i="4"/>
  <c r="D6" i="4"/>
  <c r="D5" i="4"/>
  <c r="D4" i="4"/>
  <c r="D3" i="4"/>
  <c r="AG33" i="3"/>
  <c r="AF33" i="3"/>
  <c r="AD33" i="3"/>
  <c r="AB33" i="3"/>
  <c r="Z33" i="3"/>
  <c r="V33" i="3"/>
  <c r="U33" i="3"/>
  <c r="S33" i="3"/>
  <c r="Q33" i="3"/>
  <c r="O33" i="3"/>
  <c r="K33" i="3"/>
  <c r="J33" i="3"/>
  <c r="H33" i="3"/>
  <c r="F33" i="3"/>
  <c r="D33" i="3"/>
  <c r="AG32" i="3"/>
  <c r="AF32" i="3"/>
  <c r="AD32" i="3"/>
  <c r="AB32" i="3"/>
  <c r="Z32" i="3"/>
  <c r="V32" i="3"/>
  <c r="U32" i="3"/>
  <c r="S32" i="3"/>
  <c r="Q32" i="3"/>
  <c r="O32" i="3"/>
  <c r="K32" i="3"/>
  <c r="J32" i="3"/>
  <c r="H32" i="3"/>
  <c r="F32" i="3"/>
  <c r="D32" i="3"/>
  <c r="AG31" i="3"/>
  <c r="AF31" i="3"/>
  <c r="AD31" i="3"/>
  <c r="AB31" i="3"/>
  <c r="Z31" i="3"/>
  <c r="V31" i="3"/>
  <c r="U31" i="3"/>
  <c r="S31" i="3"/>
  <c r="Q31" i="3"/>
  <c r="O31" i="3"/>
  <c r="K31" i="3"/>
  <c r="J31" i="3"/>
  <c r="H31" i="3"/>
  <c r="F31" i="3"/>
  <c r="D31" i="3"/>
  <c r="AG30" i="3"/>
  <c r="AF30" i="3"/>
  <c r="AD30" i="3"/>
  <c r="AB30" i="3"/>
  <c r="Z30" i="3"/>
  <c r="V30" i="3"/>
  <c r="U30" i="3"/>
  <c r="S30" i="3"/>
  <c r="Q30" i="3"/>
  <c r="O30" i="3"/>
  <c r="K30" i="3"/>
  <c r="J30" i="3"/>
  <c r="H30" i="3"/>
  <c r="F30" i="3"/>
  <c r="D30" i="3"/>
  <c r="AG29" i="3"/>
  <c r="AF29" i="3"/>
  <c r="AD29" i="3"/>
  <c r="AB29" i="3"/>
  <c r="Z29" i="3"/>
  <c r="V29" i="3"/>
  <c r="U29" i="3"/>
  <c r="S29" i="3"/>
  <c r="Q29" i="3"/>
  <c r="O29" i="3"/>
  <c r="K29" i="3"/>
  <c r="J29" i="3"/>
  <c r="H29" i="3"/>
  <c r="F29" i="3"/>
  <c r="D29" i="3"/>
  <c r="AG28" i="3"/>
  <c r="AF28" i="3"/>
  <c r="AD28" i="3"/>
  <c r="AB28" i="3"/>
  <c r="Z28" i="3"/>
  <c r="V28" i="3"/>
  <c r="U28" i="3"/>
  <c r="S28" i="3"/>
  <c r="Q28" i="3"/>
  <c r="O28" i="3"/>
  <c r="K28" i="3"/>
  <c r="J28" i="3"/>
  <c r="H28" i="3"/>
  <c r="F28" i="3"/>
  <c r="D28" i="3"/>
  <c r="AG27" i="3"/>
  <c r="AF27" i="3"/>
  <c r="AD27" i="3"/>
  <c r="AB27" i="3"/>
  <c r="Z27" i="3"/>
  <c r="V27" i="3"/>
  <c r="U27" i="3"/>
  <c r="S27" i="3"/>
  <c r="Q27" i="3"/>
  <c r="O27" i="3"/>
  <c r="K27" i="3"/>
  <c r="J27" i="3"/>
  <c r="H27" i="3"/>
  <c r="F27" i="3"/>
  <c r="D27" i="3"/>
  <c r="AG26" i="3"/>
  <c r="AF26" i="3"/>
  <c r="AD26" i="3"/>
  <c r="AB26" i="3"/>
  <c r="Z26" i="3"/>
  <c r="V26" i="3"/>
  <c r="U26" i="3"/>
  <c r="S26" i="3"/>
  <c r="Q26" i="3"/>
  <c r="O26" i="3"/>
  <c r="K26" i="3"/>
  <c r="J26" i="3"/>
  <c r="H26" i="3"/>
  <c r="F26" i="3"/>
  <c r="D26" i="3"/>
  <c r="AG22" i="3"/>
  <c r="AF22" i="3"/>
  <c r="AD22" i="3"/>
  <c r="AB22" i="3"/>
  <c r="Z22" i="3"/>
  <c r="V22" i="3"/>
  <c r="U22" i="3"/>
  <c r="S22" i="3"/>
  <c r="Q22" i="3"/>
  <c r="O22" i="3"/>
  <c r="K22" i="3"/>
  <c r="J22" i="3"/>
  <c r="H22" i="3"/>
  <c r="F22" i="3"/>
  <c r="D22" i="3"/>
  <c r="AG21" i="3"/>
  <c r="AF21" i="3"/>
  <c r="AD21" i="3"/>
  <c r="AB21" i="3"/>
  <c r="Z21" i="3"/>
  <c r="V21" i="3"/>
  <c r="U21" i="3"/>
  <c r="S21" i="3"/>
  <c r="Q21" i="3"/>
  <c r="O21" i="3"/>
  <c r="K21" i="3"/>
  <c r="J21" i="3"/>
  <c r="H21" i="3"/>
  <c r="F21" i="3"/>
  <c r="D21" i="3"/>
  <c r="AG20" i="3"/>
  <c r="AF20" i="3"/>
  <c r="AD20" i="3"/>
  <c r="AB20" i="3"/>
  <c r="Z20" i="3"/>
  <c r="V20" i="3"/>
  <c r="U20" i="3"/>
  <c r="S20" i="3"/>
  <c r="Q20" i="3"/>
  <c r="O20" i="3"/>
  <c r="K20" i="3"/>
  <c r="J20" i="3"/>
  <c r="H20" i="3"/>
  <c r="F20" i="3"/>
  <c r="D20" i="3"/>
  <c r="AG19" i="3"/>
  <c r="AF19" i="3"/>
  <c r="AD19" i="3"/>
  <c r="AB19" i="3"/>
  <c r="Z19" i="3"/>
  <c r="V19" i="3"/>
  <c r="U19" i="3"/>
  <c r="S19" i="3"/>
  <c r="Q19" i="3"/>
  <c r="O19" i="3"/>
  <c r="K19" i="3"/>
  <c r="J19" i="3"/>
  <c r="H19" i="3"/>
  <c r="F19" i="3"/>
  <c r="D19" i="3"/>
  <c r="AG18" i="3"/>
  <c r="AF18" i="3"/>
  <c r="AD18" i="3"/>
  <c r="AB18" i="3"/>
  <c r="Z18" i="3"/>
  <c r="V18" i="3"/>
  <c r="U18" i="3"/>
  <c r="S18" i="3"/>
  <c r="Q18" i="3"/>
  <c r="O18" i="3"/>
  <c r="K18" i="3"/>
  <c r="J18" i="3"/>
  <c r="H18" i="3"/>
  <c r="F18" i="3"/>
  <c r="D18" i="3"/>
  <c r="AG17" i="3"/>
  <c r="AF17" i="3"/>
  <c r="AD17" i="3"/>
  <c r="AB17" i="3"/>
  <c r="Z17" i="3"/>
  <c r="V17" i="3"/>
  <c r="U17" i="3"/>
  <c r="S17" i="3"/>
  <c r="Q17" i="3"/>
  <c r="O17" i="3"/>
  <c r="K17" i="3"/>
  <c r="J17" i="3"/>
  <c r="H17" i="3"/>
  <c r="F17" i="3"/>
  <c r="D17" i="3"/>
  <c r="AG16" i="3"/>
  <c r="AF16" i="3"/>
  <c r="AD16" i="3"/>
  <c r="AB16" i="3"/>
  <c r="Z16" i="3"/>
  <c r="V16" i="3"/>
  <c r="U16" i="3"/>
  <c r="S16" i="3"/>
  <c r="Q16" i="3"/>
  <c r="O16" i="3"/>
  <c r="K16" i="3"/>
  <c r="J16" i="3"/>
  <c r="H16" i="3"/>
  <c r="F16" i="3"/>
  <c r="D16" i="3"/>
  <c r="AG15" i="3"/>
  <c r="AF15" i="3"/>
  <c r="AD15" i="3"/>
  <c r="AB15" i="3"/>
  <c r="Z15" i="3"/>
  <c r="V15" i="3"/>
  <c r="U15" i="3"/>
  <c r="S15" i="3"/>
  <c r="Q15" i="3"/>
  <c r="O15" i="3"/>
  <c r="K15" i="3"/>
  <c r="J15" i="3"/>
  <c r="H15" i="3"/>
  <c r="F15" i="3"/>
  <c r="D15" i="3"/>
  <c r="AG11" i="3"/>
  <c r="AF11" i="3"/>
  <c r="AD11" i="3"/>
  <c r="AB11" i="3"/>
  <c r="Z11" i="3"/>
  <c r="AG10" i="3"/>
  <c r="AF10" i="3"/>
  <c r="AD10" i="3"/>
  <c r="AB10" i="3"/>
  <c r="Z10" i="3"/>
  <c r="AG9" i="3"/>
  <c r="AF9" i="3"/>
  <c r="AD9" i="3"/>
  <c r="AB9" i="3"/>
  <c r="Z9" i="3"/>
  <c r="AG8" i="3"/>
  <c r="AF8" i="3"/>
  <c r="AD8" i="3"/>
  <c r="AB8" i="3"/>
  <c r="Z8" i="3"/>
  <c r="AG7" i="3"/>
  <c r="AF7" i="3"/>
  <c r="AD7" i="3"/>
  <c r="AB7" i="3"/>
  <c r="Z7" i="3"/>
  <c r="AG6" i="3"/>
  <c r="AF6" i="3"/>
  <c r="AD6" i="3"/>
  <c r="AB6" i="3"/>
  <c r="Z6" i="3"/>
  <c r="AG5" i="3"/>
  <c r="AF5" i="3"/>
  <c r="AD5" i="3"/>
  <c r="AB5" i="3"/>
  <c r="Z5" i="3"/>
  <c r="AG4" i="3"/>
  <c r="AF4" i="3"/>
  <c r="AD4" i="3"/>
  <c r="AB4" i="3"/>
  <c r="Z4" i="3"/>
  <c r="V11" i="3"/>
  <c r="U11" i="3"/>
  <c r="S11" i="3"/>
  <c r="Q11" i="3"/>
  <c r="O11" i="3"/>
  <c r="V10" i="3"/>
  <c r="U10" i="3"/>
  <c r="S10" i="3"/>
  <c r="Q10" i="3"/>
  <c r="O10" i="3"/>
  <c r="V9" i="3"/>
  <c r="U9" i="3"/>
  <c r="S9" i="3"/>
  <c r="Q9" i="3"/>
  <c r="O9" i="3"/>
  <c r="V8" i="3"/>
  <c r="U8" i="3"/>
  <c r="S8" i="3"/>
  <c r="Q8" i="3"/>
  <c r="O8" i="3"/>
  <c r="V7" i="3"/>
  <c r="U7" i="3"/>
  <c r="S7" i="3"/>
  <c r="Q7" i="3"/>
  <c r="O7" i="3"/>
  <c r="V6" i="3"/>
  <c r="U6" i="3"/>
  <c r="S6" i="3"/>
  <c r="Q6" i="3"/>
  <c r="O6" i="3"/>
  <c r="V5" i="3"/>
  <c r="U5" i="3"/>
  <c r="S5" i="3"/>
  <c r="Q5" i="3"/>
  <c r="O5" i="3"/>
  <c r="V4" i="3"/>
  <c r="U4" i="3"/>
  <c r="S4" i="3"/>
  <c r="Q4" i="3"/>
  <c r="O4" i="3"/>
  <c r="F5" i="3"/>
  <c r="F6" i="3"/>
  <c r="K6" i="3" s="1"/>
  <c r="F7" i="3"/>
  <c r="K7" i="3" s="1"/>
  <c r="F8" i="3"/>
  <c r="K8" i="3" s="1"/>
  <c r="F9" i="3"/>
  <c r="F10" i="3"/>
  <c r="K10" i="3" s="1"/>
  <c r="F11" i="3"/>
  <c r="K11" i="3" s="1"/>
  <c r="F4" i="3"/>
  <c r="K4" i="3" s="1"/>
  <c r="K5" i="3"/>
  <c r="K9" i="3"/>
  <c r="J5" i="3"/>
  <c r="J6" i="3"/>
  <c r="J7" i="3"/>
  <c r="J8" i="3"/>
  <c r="J9" i="3"/>
  <c r="J10" i="3"/>
  <c r="J11" i="3"/>
  <c r="J4" i="3"/>
  <c r="H5" i="3"/>
  <c r="H6" i="3"/>
  <c r="H7" i="3"/>
  <c r="H8" i="3"/>
  <c r="H9" i="3"/>
  <c r="H10" i="3"/>
  <c r="H11" i="3"/>
  <c r="H4" i="3"/>
  <c r="D5" i="3"/>
  <c r="D6" i="3"/>
  <c r="D7" i="3"/>
  <c r="D8" i="3"/>
  <c r="D9" i="3"/>
  <c r="D10" i="3"/>
  <c r="D11" i="3"/>
  <c r="D4" i="3"/>
</calcChain>
</file>

<file path=xl/sharedStrings.xml><?xml version="1.0" encoding="utf-8"?>
<sst xmlns="http://schemas.openxmlformats.org/spreadsheetml/2006/main" count="812" uniqueCount="74">
  <si>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</si>
  <si>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</si>
  <si>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</si>
  <si>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</si>
  <si>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</si>
  <si>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</si>
  <si>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</si>
  <si>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</si>
  <si>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</si>
  <si>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</si>
  <si>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</si>
  <si>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</si>
  <si>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</si>
  <si>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</si>
  <si>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</si>
  <si>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</si>
  <si>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AA</t>
  </si>
  <si>
    <t>BB</t>
  </si>
  <si>
    <t>CC</t>
  </si>
  <si>
    <t>DD</t>
  </si>
  <si>
    <t>FORT Daniel</t>
  </si>
  <si>
    <t>GOULT Renaud</t>
  </si>
  <si>
    <t>MOSBACH Frédéric</t>
  </si>
  <si>
    <t>MENSAH-DJOBOKU Têtê-Yao</t>
  </si>
  <si>
    <t>EE</t>
  </si>
  <si>
    <t>FF</t>
  </si>
  <si>
    <t>GG</t>
  </si>
  <si>
    <t>HH</t>
  </si>
  <si>
    <t>GUIZARD Jean-Michel</t>
  </si>
  <si>
    <t>GUEREL Jérôme</t>
  </si>
  <si>
    <t>SAUNDERS Yvric</t>
  </si>
  <si>
    <t>II</t>
  </si>
  <si>
    <t>JJ</t>
  </si>
  <si>
    <t>KK</t>
  </si>
  <si>
    <t>LL</t>
  </si>
  <si>
    <t>GUEREL Stéphane</t>
  </si>
  <si>
    <t>BELLEVILLE Pierre</t>
  </si>
  <si>
    <t>MOSBACH Laurène</t>
  </si>
  <si>
    <t>BOURGES Colette</t>
  </si>
  <si>
    <t>MM</t>
  </si>
  <si>
    <t>NN</t>
  </si>
  <si>
    <t>OO</t>
  </si>
  <si>
    <t>PP</t>
  </si>
  <si>
    <t>MARIN Yann</t>
  </si>
  <si>
    <t>LOUIN Catherine</t>
  </si>
  <si>
    <t>MOSBACH Sylvie</t>
  </si>
  <si>
    <t>METIER Sébastien</t>
  </si>
  <si>
    <t>RONDE 1</t>
  </si>
  <si>
    <t>J1</t>
  </si>
  <si>
    <t>Sc1</t>
  </si>
  <si>
    <t>Sc2</t>
  </si>
  <si>
    <t>J2</t>
  </si>
  <si>
    <t>Joueur1</t>
  </si>
  <si>
    <t>Joueur2</t>
  </si>
  <si>
    <t>Pts</t>
  </si>
  <si>
    <t>Dif</t>
  </si>
  <si>
    <t>CHAPEAU VERT</t>
  </si>
  <si>
    <t>CHAPEAU BLEU</t>
  </si>
  <si>
    <t>CHAPEAU JAUNE</t>
  </si>
  <si>
    <t>CHAPEAU ROUGE</t>
  </si>
  <si>
    <t>Cote</t>
  </si>
  <si>
    <t>RONDE 2</t>
  </si>
  <si>
    <t>RONDE 3</t>
  </si>
  <si>
    <t>RONDE 4</t>
  </si>
  <si>
    <t>RONDE 5</t>
  </si>
  <si>
    <t>RONDE 6</t>
  </si>
  <si>
    <t>RONDE 7</t>
  </si>
  <si>
    <t>RONDE 8</t>
  </si>
  <si>
    <t>RONDE 9</t>
  </si>
  <si>
    <t>Ne jouera pas</t>
  </si>
  <si>
    <t>NE joue pas</t>
  </si>
  <si>
    <t>SAUNDERS Delphine</t>
  </si>
  <si>
    <t>­</t>
  </si>
  <si>
    <t>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</si>
</sst>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5" tint="0.79998168889431442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rgb="FF92D050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rgb="FFFF8F8F"/>
      <name val="Calibri"/>
      <family val="2"/>
      <scheme val="minor"/>
    </font>
    <font>
      <sz val="9"/>
      <color rgb="FFFEE02A"/>
      <name val="Calibri"/>
      <family val="2"/>
      <scheme val="minor"/>
    </font>
    <font>
      <b/>
      <sz val="11"/>
      <color theme="1"/>
      <name val="Symbol"/>
      <family val="1"/>
      <charset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EE02A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10" fillId="0" borderId="0" xfId="0" applyFont="1"/>
    <xf numFmtId="0" fontId="8" fillId="8" borderId="1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7" borderId="2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12" borderId="0" xfId="0" applyFont="1" applyFill="1" applyBorder="1" applyAlignment="1">
      <alignment horizontal="center" vertical="center"/>
    </xf>
    <xf numFmtId="0" fontId="8" fillId="12" borderId="23" xfId="0" applyFont="1" applyFill="1" applyBorder="1" applyAlignment="1">
      <alignment horizontal="center" vertical="center"/>
    </xf>
    <xf numFmtId="0" fontId="8" fillId="12" borderId="13" xfId="0" applyNumberFormat="1" applyFont="1" applyFill="1" applyBorder="1" applyAlignment="1">
      <alignment horizontal="center" vertical="center"/>
    </xf>
    <xf numFmtId="0" fontId="8" fillId="12" borderId="25" xfId="0" applyNumberFormat="1" applyFont="1" applyFill="1" applyBorder="1" applyAlignment="1">
      <alignment horizontal="center" vertical="center"/>
    </xf>
    <xf numFmtId="0" fontId="8" fillId="12" borderId="12" xfId="0" applyNumberFormat="1" applyFont="1" applyFill="1" applyBorder="1" applyAlignment="1">
      <alignment horizontal="center" vertical="center"/>
    </xf>
    <xf numFmtId="0" fontId="8" fillId="12" borderId="26" xfId="0" applyNumberFormat="1" applyFont="1" applyFill="1" applyBorder="1" applyAlignment="1">
      <alignment horizontal="center" vertical="center"/>
    </xf>
    <xf numFmtId="0" fontId="8" fillId="12" borderId="24" xfId="0" applyNumberFormat="1" applyFont="1" applyFill="1" applyBorder="1" applyAlignment="1">
      <alignment horizontal="center" vertical="center"/>
    </xf>
    <xf numFmtId="0" fontId="8" fillId="12" borderId="27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7" borderId="21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5" borderId="6" xfId="0" applyFont="1" applyFill="1" applyBorder="1" applyAlignment="1"/>
    <xf numFmtId="0" fontId="8" fillId="6" borderId="3" xfId="0" applyFont="1" applyFill="1" applyBorder="1" applyAlignment="1">
      <alignment horizontal="center" vertical="center"/>
    </xf>
    <xf numFmtId="0" fontId="15" fillId="6" borderId="6" xfId="0" applyFont="1" applyFill="1" applyBorder="1" applyAlignment="1"/>
    <xf numFmtId="0" fontId="0" fillId="14" borderId="2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21" xfId="0" applyFont="1" applyFill="1" applyBorder="1" applyAlignment="1">
      <alignment horizontal="center" vertical="center"/>
    </xf>
    <xf numFmtId="0" fontId="8" fillId="13" borderId="22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17" fillId="14" borderId="6" xfId="0" applyFont="1" applyFill="1" applyBorder="1" applyAlignment="1"/>
    <xf numFmtId="0" fontId="8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/>
    <xf numFmtId="0" fontId="8" fillId="8" borderId="28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/>
    </xf>
    <xf numFmtId="0" fontId="8" fillId="11" borderId="28" xfId="0" applyFont="1" applyFill="1" applyBorder="1" applyAlignment="1">
      <alignment horizontal="center"/>
    </xf>
    <xf numFmtId="0" fontId="8" fillId="11" borderId="21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wrapText="1"/>
    </xf>
    <xf numFmtId="0" fontId="18" fillId="11" borderId="4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0" fillId="15" borderId="1" xfId="0" applyFill="1" applyBorder="1" applyAlignment="1" applyProtection="1">
      <alignment horizontal="center" vertical="center"/>
      <protection locked="0"/>
    </xf>
    <xf numFmtId="0" fontId="0" fillId="15" borderId="4" xfId="0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textRotation="90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9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5C5"/>
      <color rgb="FFFF8F8F"/>
      <color rgb="FFFEE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95250</xdr:rowOff>
    </xdr:from>
    <xdr:to>
      <xdr:col>4</xdr:col>
      <xdr:colOff>819150</xdr:colOff>
      <xdr:row>5</xdr:row>
      <xdr:rowOff>114300</xdr:rowOff>
    </xdr:to>
    <xdr:sp macro="" textlink="">
      <xdr:nvSpPr>
        <xdr:cNvPr id="2" name="Rectangle avec flèche vers la gau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38475" y="685800"/>
          <a:ext cx="609600" cy="590550"/>
        </a:xfrm>
        <a:prstGeom prst="leftArrowCallou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209550</xdr:colOff>
      <xdr:row>6</xdr:row>
      <xdr:rowOff>66675</xdr:rowOff>
    </xdr:from>
    <xdr:to>
      <xdr:col>4</xdr:col>
      <xdr:colOff>819150</xdr:colOff>
      <xdr:row>9</xdr:row>
      <xdr:rowOff>85725</xdr:rowOff>
    </xdr:to>
    <xdr:sp macro="" textlink="">
      <xdr:nvSpPr>
        <xdr:cNvPr id="3" name="Rectangle avec flèche vers la gau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38475" y="2009775"/>
          <a:ext cx="609600" cy="590550"/>
        </a:xfrm>
        <a:prstGeom prst="leftArrowCallou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209550</xdr:colOff>
      <xdr:row>10</xdr:row>
      <xdr:rowOff>76200</xdr:rowOff>
    </xdr:from>
    <xdr:to>
      <xdr:col>4</xdr:col>
      <xdr:colOff>819150</xdr:colOff>
      <xdr:row>13</xdr:row>
      <xdr:rowOff>95250</xdr:rowOff>
    </xdr:to>
    <xdr:sp macro="" textlink="">
      <xdr:nvSpPr>
        <xdr:cNvPr id="4" name="Rectangle avec flèche vers la gau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38475" y="3371850"/>
          <a:ext cx="609600" cy="590550"/>
        </a:xfrm>
        <a:prstGeom prst="leftArrowCallou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209550</xdr:colOff>
      <xdr:row>14</xdr:row>
      <xdr:rowOff>85725</xdr:rowOff>
    </xdr:from>
    <xdr:to>
      <xdr:col>4</xdr:col>
      <xdr:colOff>819150</xdr:colOff>
      <xdr:row>17</xdr:row>
      <xdr:rowOff>104775</xdr:rowOff>
    </xdr:to>
    <xdr:sp macro="" textlink="">
      <xdr:nvSpPr>
        <xdr:cNvPr id="5" name="Rectangle avec flèche vers la gau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38475" y="4733925"/>
          <a:ext cx="609600" cy="590550"/>
        </a:xfrm>
        <a:prstGeom prst="leftArrowCallout">
          <a:avLst/>
        </a:prstGeom>
        <a:solidFill>
          <a:srgbClr val="FFC5C5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showGridLines="0" tabSelected="1" topLeftCell="A2" zoomScaleNormal="100" workbookViewId="0">
      <selection activeCell="F30" sqref="F30"/>
    </sheetView>
  </sheetViews>
  <sheetFormatPr baseColWidth="10" defaultRowHeight="15" x14ac:dyDescent="0.25"/>
  <cols>
    <col min="1" max="1" width="1.42578125" customWidth="1"/>
    <col min="2" max="2" width="15.42578125" bestFit="1" customWidth="1"/>
    <col min="3" max="3" width="4.42578125" bestFit="1" customWidth="1"/>
    <col min="4" max="4" width="31" style="25" customWidth="1"/>
    <col min="5" max="5" width="14.5703125" customWidth="1"/>
    <col min="6" max="6" width="27.140625" customWidth="1"/>
    <col min="7" max="7" width="9.42578125" style="12" customWidth="1"/>
    <col min="8" max="8" width="3" customWidth="1"/>
  </cols>
  <sheetData>
    <row r="1" spans="2:8" ht="6" customHeight="1" x14ac:dyDescent="0.25"/>
    <row r="2" spans="2:8" ht="24" thickBot="1" x14ac:dyDescent="0.4">
      <c r="D2"/>
      <c r="F2" s="32"/>
      <c r="G2" s="124" t="s">
        <v>60</v>
      </c>
    </row>
    <row r="3" spans="2:8" ht="15.75" thickTop="1" x14ac:dyDescent="0.25">
      <c r="B3" s="131" t="s">
        <v>56</v>
      </c>
      <c r="C3" s="9" t="s">
        <v>16</v>
      </c>
      <c r="D3" s="121" t="s">
        <v>23</v>
      </c>
      <c r="F3" s="99" t="s">
        <v>20</v>
      </c>
      <c r="G3" s="100">
        <v>1911</v>
      </c>
    </row>
    <row r="4" spans="2:8" x14ac:dyDescent="0.25">
      <c r="B4" s="132"/>
      <c r="C4" s="3" t="s">
        <v>17</v>
      </c>
      <c r="D4" s="122" t="s">
        <v>20</v>
      </c>
      <c r="F4" s="101" t="s">
        <v>21</v>
      </c>
      <c r="G4" s="26">
        <v>1911</v>
      </c>
    </row>
    <row r="5" spans="2:8" x14ac:dyDescent="0.25">
      <c r="B5" s="132"/>
      <c r="C5" s="3" t="s">
        <v>18</v>
      </c>
      <c r="D5" s="122" t="s">
        <v>21</v>
      </c>
      <c r="F5" s="101" t="s">
        <v>22</v>
      </c>
      <c r="G5" s="26">
        <v>1894</v>
      </c>
    </row>
    <row r="6" spans="2:8" ht="15.75" thickBot="1" x14ac:dyDescent="0.3">
      <c r="B6" s="133"/>
      <c r="C6" s="18" t="s">
        <v>19</v>
      </c>
      <c r="D6" s="123" t="s">
        <v>22</v>
      </c>
      <c r="F6" s="102" t="s">
        <v>23</v>
      </c>
      <c r="G6" s="103">
        <v>1885</v>
      </c>
    </row>
    <row r="7" spans="2:8" ht="15.75" thickTop="1" x14ac:dyDescent="0.25">
      <c r="B7" s="134" t="s">
        <v>57</v>
      </c>
      <c r="C7" s="19" t="s">
        <v>24</v>
      </c>
      <c r="D7" s="121" t="s">
        <v>28</v>
      </c>
      <c r="F7" s="104" t="s">
        <v>28</v>
      </c>
      <c r="G7" s="105">
        <v>1876</v>
      </c>
    </row>
    <row r="8" spans="2:8" x14ac:dyDescent="0.25">
      <c r="B8" s="135"/>
      <c r="C8" s="6" t="s">
        <v>25</v>
      </c>
      <c r="D8" s="129" t="s">
        <v>35</v>
      </c>
      <c r="F8" s="106" t="s">
        <v>29</v>
      </c>
      <c r="G8" s="107">
        <v>1853</v>
      </c>
    </row>
    <row r="9" spans="2:8" x14ac:dyDescent="0.25">
      <c r="B9" s="135"/>
      <c r="C9" s="6" t="s">
        <v>26</v>
      </c>
      <c r="D9" s="122" t="s">
        <v>30</v>
      </c>
      <c r="F9" s="106" t="s">
        <v>30</v>
      </c>
      <c r="G9" s="107">
        <v>1804</v>
      </c>
    </row>
    <row r="10" spans="2:8" ht="15.75" thickBot="1" x14ac:dyDescent="0.3">
      <c r="B10" s="136"/>
      <c r="C10" s="21" t="s">
        <v>27</v>
      </c>
      <c r="D10" s="123" t="s">
        <v>29</v>
      </c>
      <c r="F10" s="108" t="s">
        <v>35</v>
      </c>
      <c r="G10" s="109">
        <v>1754</v>
      </c>
      <c r="H10" s="125" t="s">
        <v>72</v>
      </c>
    </row>
    <row r="11" spans="2:8" ht="15.75" thickTop="1" x14ac:dyDescent="0.25">
      <c r="B11" s="137" t="s">
        <v>58</v>
      </c>
      <c r="C11" s="78" t="s">
        <v>31</v>
      </c>
      <c r="D11" s="121" t="s">
        <v>37</v>
      </c>
      <c r="F11" s="110" t="s">
        <v>36</v>
      </c>
      <c r="G11" s="111">
        <v>1733</v>
      </c>
      <c r="H11" s="126" t="s">
        <v>72</v>
      </c>
    </row>
    <row r="12" spans="2:8" x14ac:dyDescent="0.25">
      <c r="B12" s="138"/>
      <c r="C12" s="79" t="s">
        <v>32</v>
      </c>
      <c r="D12" s="122" t="s">
        <v>36</v>
      </c>
      <c r="F12" s="112" t="s">
        <v>37</v>
      </c>
      <c r="G12" s="27">
        <v>1654</v>
      </c>
      <c r="H12" s="127" t="s">
        <v>72</v>
      </c>
    </row>
    <row r="13" spans="2:8" x14ac:dyDescent="0.25">
      <c r="B13" s="138"/>
      <c r="C13" s="79" t="s">
        <v>33</v>
      </c>
      <c r="D13" s="122" t="s">
        <v>38</v>
      </c>
      <c r="F13" s="112" t="s">
        <v>38</v>
      </c>
      <c r="G13" s="27">
        <v>1649</v>
      </c>
      <c r="H13" s="127" t="s">
        <v>72</v>
      </c>
    </row>
    <row r="14" spans="2:8" ht="15.75" thickBot="1" x14ac:dyDescent="0.3">
      <c r="B14" s="139"/>
      <c r="C14" s="80" t="s">
        <v>34</v>
      </c>
      <c r="D14" s="130" t="s">
        <v>71</v>
      </c>
      <c r="F14" s="113" t="s">
        <v>71</v>
      </c>
      <c r="G14" s="114">
        <v>1634</v>
      </c>
      <c r="H14" s="128" t="s">
        <v>73</v>
      </c>
    </row>
    <row r="15" spans="2:8" ht="15.75" thickTop="1" x14ac:dyDescent="0.25">
      <c r="B15" s="140" t="s">
        <v>59</v>
      </c>
      <c r="C15" s="33" t="s">
        <v>39</v>
      </c>
      <c r="D15" s="121" t="s">
        <v>43</v>
      </c>
      <c r="F15" s="115" t="s">
        <v>43</v>
      </c>
      <c r="G15" s="116">
        <v>1623</v>
      </c>
    </row>
    <row r="16" spans="2:8" x14ac:dyDescent="0.25">
      <c r="B16" s="141"/>
      <c r="C16" s="28" t="s">
        <v>40</v>
      </c>
      <c r="D16" s="122" t="s">
        <v>46</v>
      </c>
      <c r="F16" s="117" t="s">
        <v>44</v>
      </c>
      <c r="G16" s="118">
        <v>1603</v>
      </c>
    </row>
    <row r="17" spans="2:7" x14ac:dyDescent="0.25">
      <c r="B17" s="141"/>
      <c r="C17" s="28" t="s">
        <v>41</v>
      </c>
      <c r="D17" s="122" t="s">
        <v>44</v>
      </c>
      <c r="F17" s="117" t="s">
        <v>45</v>
      </c>
      <c r="G17" s="118">
        <v>1569</v>
      </c>
    </row>
    <row r="18" spans="2:7" ht="15.75" thickBot="1" x14ac:dyDescent="0.3">
      <c r="B18" s="142"/>
      <c r="C18" s="34" t="s">
        <v>42</v>
      </c>
      <c r="D18" s="123" t="s">
        <v>45</v>
      </c>
      <c r="F18" s="119" t="s">
        <v>46</v>
      </c>
      <c r="G18" s="120">
        <v>1454</v>
      </c>
    </row>
    <row r="19" spans="2:7" ht="15.75" thickTop="1" x14ac:dyDescent="0.25"/>
  </sheetData>
  <sheetProtection sheet="1" objects="1" scenarios="1"/>
  <mergeCells count="4">
    <mergeCell ref="B3:B6"/>
    <mergeCell ref="B7:B10"/>
    <mergeCell ref="B11:B14"/>
    <mergeCell ref="B15:B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34"/>
  <sheetViews>
    <sheetView showGridLines="0" workbookViewId="0">
      <selection activeCell="E28" sqref="E28"/>
    </sheetView>
  </sheetViews>
  <sheetFormatPr baseColWidth="10" defaultRowHeight="12" x14ac:dyDescent="0.2"/>
  <cols>
    <col min="1" max="1" width="0.85546875" style="30" customWidth="1"/>
    <col min="2" max="2" width="3.85546875" style="35" bestFit="1" customWidth="1"/>
    <col min="3" max="3" width="3.28515625" style="35" bestFit="1" customWidth="1"/>
    <col min="4" max="4" width="22.5703125" style="35" customWidth="1"/>
    <col min="5" max="5" width="4.7109375" style="35" customWidth="1"/>
    <col min="6" max="6" width="0.85546875" style="35" customWidth="1"/>
    <col min="7" max="7" width="4.7109375" style="35" customWidth="1"/>
    <col min="8" max="8" width="22.5703125" style="35" bestFit="1" customWidth="1"/>
    <col min="9" max="9" width="1.42578125" style="35" customWidth="1"/>
    <col min="10" max="10" width="4.7109375" style="35" customWidth="1"/>
    <col min="11" max="11" width="9.7109375" style="35" customWidth="1"/>
    <col min="12" max="12" width="1.28515625" style="30" customWidth="1"/>
    <col min="13" max="13" width="3.85546875" style="35" bestFit="1" customWidth="1"/>
    <col min="14" max="14" width="3.28515625" style="35" bestFit="1" customWidth="1"/>
    <col min="15" max="15" width="22.5703125" style="35" customWidth="1"/>
    <col min="16" max="16" width="4.7109375" style="35" customWidth="1"/>
    <col min="17" max="17" width="0.85546875" style="35" customWidth="1"/>
    <col min="18" max="18" width="4.7109375" style="35" customWidth="1"/>
    <col min="19" max="19" width="22.5703125" style="35" bestFit="1" customWidth="1"/>
    <col min="20" max="20" width="1.42578125" style="35" customWidth="1"/>
    <col min="21" max="21" width="4.7109375" style="35" customWidth="1"/>
    <col min="22" max="22" width="9.7109375" style="35" customWidth="1"/>
    <col min="23" max="23" width="2" style="30" customWidth="1"/>
    <col min="24" max="24" width="3.85546875" style="35" bestFit="1" customWidth="1"/>
    <col min="25" max="25" width="3.28515625" style="35" bestFit="1" customWidth="1"/>
    <col min="26" max="26" width="22.5703125" style="35" customWidth="1"/>
    <col min="27" max="27" width="4.7109375" style="35" customWidth="1"/>
    <col min="28" max="28" width="0.85546875" style="35" customWidth="1"/>
    <col min="29" max="29" width="4.7109375" style="35" customWidth="1"/>
    <col min="30" max="30" width="22.5703125" style="35" bestFit="1" customWidth="1"/>
    <col min="31" max="31" width="1.42578125" style="35" customWidth="1"/>
    <col min="32" max="32" width="4.7109375" style="35" customWidth="1"/>
    <col min="33" max="33" width="9.7109375" style="35" customWidth="1"/>
    <col min="34" max="16384" width="11.42578125" style="30"/>
  </cols>
  <sheetData>
    <row r="1" spans="2:33" ht="5.25" customHeight="1" thickBot="1" x14ac:dyDescent="0.25"/>
    <row r="2" spans="2:33" s="59" customFormat="1" ht="16.5" thickTop="1" x14ac:dyDescent="0.25">
      <c r="B2" s="143" t="s">
        <v>47</v>
      </c>
      <c r="C2" s="144"/>
      <c r="D2" s="144"/>
      <c r="E2" s="144"/>
      <c r="F2" s="144"/>
      <c r="G2" s="144"/>
      <c r="H2" s="144"/>
      <c r="I2" s="144"/>
      <c r="J2" s="144"/>
      <c r="K2" s="145"/>
      <c r="M2" s="143" t="s">
        <v>61</v>
      </c>
      <c r="N2" s="144"/>
      <c r="O2" s="144"/>
      <c r="P2" s="144"/>
      <c r="Q2" s="144"/>
      <c r="R2" s="144"/>
      <c r="S2" s="144"/>
      <c r="T2" s="144"/>
      <c r="U2" s="144"/>
      <c r="V2" s="145"/>
      <c r="X2" s="143" t="s">
        <v>62</v>
      </c>
      <c r="Y2" s="144"/>
      <c r="Z2" s="144"/>
      <c r="AA2" s="144"/>
      <c r="AB2" s="144"/>
      <c r="AC2" s="144"/>
      <c r="AD2" s="144"/>
      <c r="AE2" s="144"/>
      <c r="AF2" s="144"/>
      <c r="AG2" s="145"/>
    </row>
    <row r="3" spans="2:33" s="38" customFormat="1" x14ac:dyDescent="0.2">
      <c r="B3" s="36" t="s">
        <v>48</v>
      </c>
      <c r="C3" s="29" t="s">
        <v>51</v>
      </c>
      <c r="D3" s="29" t="s">
        <v>52</v>
      </c>
      <c r="E3" s="29" t="s">
        <v>49</v>
      </c>
      <c r="F3" s="29"/>
      <c r="G3" s="29" t="s">
        <v>50</v>
      </c>
      <c r="H3" s="29" t="s">
        <v>53</v>
      </c>
      <c r="I3" s="29"/>
      <c r="J3" s="29" t="s">
        <v>54</v>
      </c>
      <c r="K3" s="37" t="s">
        <v>55</v>
      </c>
      <c r="M3" s="36" t="s">
        <v>48</v>
      </c>
      <c r="N3" s="29" t="s">
        <v>51</v>
      </c>
      <c r="O3" s="29" t="s">
        <v>52</v>
      </c>
      <c r="P3" s="29" t="s">
        <v>49</v>
      </c>
      <c r="Q3" s="29"/>
      <c r="R3" s="29" t="s">
        <v>50</v>
      </c>
      <c r="S3" s="29" t="s">
        <v>53</v>
      </c>
      <c r="T3" s="29"/>
      <c r="U3" s="29" t="s">
        <v>54</v>
      </c>
      <c r="V3" s="37" t="s">
        <v>55</v>
      </c>
      <c r="X3" s="36" t="s">
        <v>48</v>
      </c>
      <c r="Y3" s="29" t="s">
        <v>51</v>
      </c>
      <c r="Z3" s="29" t="s">
        <v>52</v>
      </c>
      <c r="AA3" s="29" t="s">
        <v>49</v>
      </c>
      <c r="AB3" s="29"/>
      <c r="AC3" s="29" t="s">
        <v>50</v>
      </c>
      <c r="AD3" s="29" t="s">
        <v>53</v>
      </c>
      <c r="AE3" s="29"/>
      <c r="AF3" s="29" t="s">
        <v>54</v>
      </c>
      <c r="AG3" s="37" t="s">
        <v>55</v>
      </c>
    </row>
    <row r="4" spans="2:33" x14ac:dyDescent="0.2">
      <c r="B4" s="39" t="s">
        <v>16</v>
      </c>
      <c r="C4" s="40" t="s">
        <v>17</v>
      </c>
      <c r="D4" s="49" t="str">
        <f>VLOOKUP(B4,'TIRAGE AU SORT'!$C$3:$D$18,2)</f>
        <v>MENSAH-DJOBOKU Têtê-Yao</v>
      </c>
      <c r="E4" s="41"/>
      <c r="F4" s="57">
        <f>MIN(ABS(E4-G4),100)</f>
        <v>0</v>
      </c>
      <c r="G4" s="41"/>
      <c r="H4" s="49" t="str">
        <f>VLOOKUP(C4,'TIRAGE AU SORT'!$C$3:$D$18,2)</f>
        <v>FORT Daniel</v>
      </c>
      <c r="I4" s="49"/>
      <c r="J4" s="51" t="str">
        <f>IF(OR(E4="",G4=""),"",IF(E4&gt;G4,"3 - 1",IF(E4&lt;G4,"1 - 3","2 - 2")))</f>
        <v/>
      </c>
      <c r="K4" s="52" t="str">
        <f>IF(OR(E4="",G4=""),"",IF(E4&gt;G4,"+" &amp; F4 &amp; " / -" &amp; F4,IF(E4&lt;G4,"-" &amp; F4 &amp; " / +" &amp; F4,"0 / 0")))</f>
        <v/>
      </c>
      <c r="M4" s="39" t="s">
        <v>16</v>
      </c>
      <c r="N4" s="98" t="s">
        <v>25</v>
      </c>
      <c r="O4" s="49" t="str">
        <f>VLOOKUP(M4,'TIRAGE AU SORT'!$C$3:$D$18,2)</f>
        <v>MENSAH-DJOBOKU Têtê-Yao</v>
      </c>
      <c r="P4" s="41"/>
      <c r="Q4" s="57">
        <f>MIN(ABS(P4-R4),100)</f>
        <v>0</v>
      </c>
      <c r="R4" s="41"/>
      <c r="S4" s="49" t="str">
        <f>VLOOKUP(N4,'TIRAGE AU SORT'!$C$3:$D$18,2)</f>
        <v>GUEREL Stéphane</v>
      </c>
      <c r="T4" s="49"/>
      <c r="U4" s="51" t="str">
        <f>IF(OR(P4="",R4=""),"",IF(P4&gt;R4,"3 - 1",IF(P4&lt;R4,"1 - 3","2 - 2")))</f>
        <v/>
      </c>
      <c r="V4" s="52" t="str">
        <f>IF(OR(P4="",R4=""),"",IF(P4&gt;R4,"+" &amp; Q4 &amp; " / -" &amp; Q4,IF(P4&lt;R4,"-" &amp; Q4 &amp; " / +" &amp; Q4,"0 / 0")))</f>
        <v/>
      </c>
      <c r="X4" s="39" t="s">
        <v>16</v>
      </c>
      <c r="Y4" s="63" t="s">
        <v>31</v>
      </c>
      <c r="Z4" s="49" t="str">
        <f>VLOOKUP(X4,'TIRAGE AU SORT'!$C$3:$D$18,2)</f>
        <v>MENSAH-DJOBOKU Têtê-Yao</v>
      </c>
      <c r="AA4" s="41"/>
      <c r="AB4" s="57">
        <f>MIN(ABS(AA4-AC4),100)</f>
        <v>0</v>
      </c>
      <c r="AC4" s="41"/>
      <c r="AD4" s="49" t="str">
        <f>VLOOKUP(Y4,'TIRAGE AU SORT'!$C$3:$D$18,2)</f>
        <v>MOSBACH Laurène</v>
      </c>
      <c r="AE4" s="49"/>
      <c r="AF4" s="51" t="str">
        <f>IF(OR(AA4="",AC4=""),"",IF(AA4&gt;AC4,"3 - 1",IF(AA4&lt;AC4,"1 - 3","2 - 2")))</f>
        <v/>
      </c>
      <c r="AG4" s="52" t="str">
        <f>IF(OR(AA4="",AC4=""),"",IF(AA4&gt;AC4,"+" &amp; AB4 &amp; " / -" &amp; AB4,IF(AA4&lt;AC4,"-" &amp; AB4 &amp; " / +" &amp; AB4,"0 / 0")))</f>
        <v/>
      </c>
    </row>
    <row r="5" spans="2:33" x14ac:dyDescent="0.2">
      <c r="B5" s="42" t="s">
        <v>18</v>
      </c>
      <c r="C5" s="43" t="s">
        <v>19</v>
      </c>
      <c r="D5" s="49" t="str">
        <f>VLOOKUP(B5,'TIRAGE AU SORT'!$C$3:$D$18,2)</f>
        <v>GOULT Renaud</v>
      </c>
      <c r="E5" s="44"/>
      <c r="F5" s="57">
        <f t="shared" ref="F5:F11" si="0">MIN(ABS(E5-G5),100)</f>
        <v>0</v>
      </c>
      <c r="G5" s="44"/>
      <c r="H5" s="49" t="str">
        <f>VLOOKUP(C5,'TIRAGE AU SORT'!$C$3:$D$18,2)</f>
        <v>MOSBACH Frédéric</v>
      </c>
      <c r="I5" s="49"/>
      <c r="J5" s="53" t="str">
        <f t="shared" ref="J5:J11" si="1">IF(OR(E5="",G5=""),"",IF(E5&gt;G5,"3 - 1",IF(E5&lt;G5,"1 - 3","2 - 2")))</f>
        <v/>
      </c>
      <c r="K5" s="54" t="str">
        <f t="shared" ref="K5:K11" si="2">IF(OR(E5="",G5=""),"",IF(E5&gt;G5,"+" &amp; F5 &amp; " / -" &amp; F5,IF(E5&lt;G5,"-" &amp; F5 &amp; " / +" &amp; F5,"0 / 0")))</f>
        <v/>
      </c>
      <c r="M5" s="42" t="s">
        <v>17</v>
      </c>
      <c r="N5" s="95" t="s">
        <v>24</v>
      </c>
      <c r="O5" s="49" t="str">
        <f>VLOOKUP(M5,'TIRAGE AU SORT'!$C$3:$D$18,2)</f>
        <v>FORT Daniel</v>
      </c>
      <c r="P5" s="44"/>
      <c r="Q5" s="57">
        <f t="shared" ref="Q5:Q11" si="3">MIN(ABS(P5-R5),100)</f>
        <v>0</v>
      </c>
      <c r="R5" s="44"/>
      <c r="S5" s="49" t="str">
        <f>VLOOKUP(N5,'TIRAGE AU SORT'!$C$3:$D$18,2)</f>
        <v>GUIZARD Jean-Michel</v>
      </c>
      <c r="T5" s="49"/>
      <c r="U5" s="53" t="str">
        <f t="shared" ref="U5:U11" si="4">IF(OR(P5="",R5=""),"",IF(P5&gt;R5,"3 - 1",IF(P5&lt;R5,"1 - 3","2 - 2")))</f>
        <v/>
      </c>
      <c r="V5" s="54" t="str">
        <f t="shared" ref="V5:V11" si="5">IF(OR(P5="",R5=""),"",IF(P5&gt;R5,"+" &amp; Q5 &amp; " / -" &amp; Q5,IF(P5&lt;R5,"-" &amp; Q5 &amp; " / +" &amp; Q5,"0 / 0")))</f>
        <v/>
      </c>
      <c r="X5" s="42" t="s">
        <v>17</v>
      </c>
      <c r="Y5" s="46" t="s">
        <v>32</v>
      </c>
      <c r="Z5" s="49" t="str">
        <f>VLOOKUP(X5,'TIRAGE AU SORT'!$C$3:$D$18,2)</f>
        <v>FORT Daniel</v>
      </c>
      <c r="AA5" s="44"/>
      <c r="AB5" s="57">
        <f t="shared" ref="AB5:AB11" si="6">MIN(ABS(AA5-AC5),100)</f>
        <v>0</v>
      </c>
      <c r="AC5" s="44"/>
      <c r="AD5" s="49" t="str">
        <f>VLOOKUP(Y5,'TIRAGE AU SORT'!$C$3:$D$18,2)</f>
        <v>BELLEVILLE Pierre</v>
      </c>
      <c r="AE5" s="49"/>
      <c r="AF5" s="53" t="str">
        <f t="shared" ref="AF5:AF11" si="7">IF(OR(AA5="",AC5=""),"",IF(AA5&gt;AC5,"3 - 1",IF(AA5&lt;AC5,"1 - 3","2 - 2")))</f>
        <v/>
      </c>
      <c r="AG5" s="54" t="str">
        <f t="shared" ref="AG5:AG11" si="8">IF(OR(AA5="",AC5=""),"",IF(AA5&gt;AC5,"+" &amp; AB5 &amp; " / -" &amp; AB5,IF(AA5&lt;AC5,"-" &amp; AB5 &amp; " / +" &amp; AB5,"0 / 0")))</f>
        <v/>
      </c>
    </row>
    <row r="6" spans="2:33" x14ac:dyDescent="0.2">
      <c r="B6" s="61" t="s">
        <v>24</v>
      </c>
      <c r="C6" s="95" t="s">
        <v>25</v>
      </c>
      <c r="D6" s="49" t="str">
        <f>VLOOKUP(B6,'TIRAGE AU SORT'!$C$3:$D$18,2)</f>
        <v>GUIZARD Jean-Michel</v>
      </c>
      <c r="E6" s="44"/>
      <c r="F6" s="57">
        <f t="shared" si="0"/>
        <v>0</v>
      </c>
      <c r="G6" s="44"/>
      <c r="H6" s="49" t="str">
        <f>VLOOKUP(C6,'TIRAGE AU SORT'!$C$3:$D$18,2)</f>
        <v>GUEREL Stéphane</v>
      </c>
      <c r="I6" s="49"/>
      <c r="J6" s="53" t="str">
        <f t="shared" si="1"/>
        <v/>
      </c>
      <c r="K6" s="54" t="str">
        <f t="shared" si="2"/>
        <v/>
      </c>
      <c r="M6" s="42" t="s">
        <v>18</v>
      </c>
      <c r="N6" s="95" t="s">
        <v>27</v>
      </c>
      <c r="O6" s="49" t="str">
        <f>VLOOKUP(M6,'TIRAGE AU SORT'!$C$3:$D$18,2)</f>
        <v>GOULT Renaud</v>
      </c>
      <c r="P6" s="44"/>
      <c r="Q6" s="57">
        <f t="shared" si="3"/>
        <v>0</v>
      </c>
      <c r="R6" s="44"/>
      <c r="S6" s="49" t="str">
        <f>VLOOKUP(N6,'TIRAGE AU SORT'!$C$3:$D$18,2)</f>
        <v>GUEREL Jérôme</v>
      </c>
      <c r="T6" s="49"/>
      <c r="U6" s="53" t="str">
        <f t="shared" si="4"/>
        <v/>
      </c>
      <c r="V6" s="54" t="str">
        <f t="shared" si="5"/>
        <v/>
      </c>
      <c r="X6" s="42" t="s">
        <v>18</v>
      </c>
      <c r="Y6" s="46" t="s">
        <v>33</v>
      </c>
      <c r="Z6" s="49" t="str">
        <f>VLOOKUP(X6,'TIRAGE AU SORT'!$C$3:$D$18,2)</f>
        <v>GOULT Renaud</v>
      </c>
      <c r="AA6" s="44"/>
      <c r="AB6" s="57">
        <f t="shared" si="6"/>
        <v>0</v>
      </c>
      <c r="AC6" s="44"/>
      <c r="AD6" s="49" t="str">
        <f>VLOOKUP(Y6,'TIRAGE AU SORT'!$C$3:$D$18,2)</f>
        <v>BOURGES Colette</v>
      </c>
      <c r="AE6" s="49"/>
      <c r="AF6" s="53" t="str">
        <f t="shared" si="7"/>
        <v/>
      </c>
      <c r="AG6" s="54" t="str">
        <f t="shared" si="8"/>
        <v/>
      </c>
    </row>
    <row r="7" spans="2:33" x14ac:dyDescent="0.2">
      <c r="B7" s="61" t="s">
        <v>26</v>
      </c>
      <c r="C7" s="95" t="s">
        <v>27</v>
      </c>
      <c r="D7" s="49" t="str">
        <f>VLOOKUP(B7,'TIRAGE AU SORT'!$C$3:$D$18,2)</f>
        <v>SAUNDERS Yvric</v>
      </c>
      <c r="E7" s="44"/>
      <c r="F7" s="57">
        <f t="shared" si="0"/>
        <v>0</v>
      </c>
      <c r="G7" s="44"/>
      <c r="H7" s="49" t="str">
        <f>VLOOKUP(C7,'TIRAGE AU SORT'!$C$3:$D$18,2)</f>
        <v>GUEREL Jérôme</v>
      </c>
      <c r="I7" s="49"/>
      <c r="J7" s="53" t="str">
        <f t="shared" si="1"/>
        <v/>
      </c>
      <c r="K7" s="54" t="str">
        <f t="shared" si="2"/>
        <v/>
      </c>
      <c r="M7" s="42" t="s">
        <v>19</v>
      </c>
      <c r="N7" s="95" t="s">
        <v>26</v>
      </c>
      <c r="O7" s="49" t="str">
        <f>VLOOKUP(M7,'TIRAGE AU SORT'!$C$3:$D$18,2)</f>
        <v>MOSBACH Frédéric</v>
      </c>
      <c r="P7" s="44"/>
      <c r="Q7" s="57">
        <f t="shared" si="3"/>
        <v>0</v>
      </c>
      <c r="R7" s="44"/>
      <c r="S7" s="49" t="str">
        <f>VLOOKUP(N7,'TIRAGE AU SORT'!$C$3:$D$18,2)</f>
        <v>SAUNDERS Yvric</v>
      </c>
      <c r="T7" s="49"/>
      <c r="U7" s="53" t="str">
        <f t="shared" si="4"/>
        <v/>
      </c>
      <c r="V7" s="54" t="str">
        <f t="shared" si="5"/>
        <v/>
      </c>
      <c r="X7" s="42" t="s">
        <v>19</v>
      </c>
      <c r="Y7" s="46" t="s">
        <v>34</v>
      </c>
      <c r="Z7" s="49" t="str">
        <f>VLOOKUP(X7,'TIRAGE AU SORT'!$C$3:$D$18,2)</f>
        <v>MOSBACH Frédéric</v>
      </c>
      <c r="AA7" s="44"/>
      <c r="AB7" s="57">
        <f t="shared" si="6"/>
        <v>0</v>
      </c>
      <c r="AC7" s="44"/>
      <c r="AD7" s="49" t="str">
        <f>VLOOKUP(Y7,'TIRAGE AU SORT'!$C$3:$D$18,2)</f>
        <v>SAUNDERS Delphine</v>
      </c>
      <c r="AE7" s="49"/>
      <c r="AF7" s="53" t="str">
        <f t="shared" si="7"/>
        <v/>
      </c>
      <c r="AG7" s="54" t="str">
        <f t="shared" si="8"/>
        <v/>
      </c>
    </row>
    <row r="8" spans="2:33" x14ac:dyDescent="0.2">
      <c r="B8" s="45" t="s">
        <v>31</v>
      </c>
      <c r="C8" s="46" t="s">
        <v>32</v>
      </c>
      <c r="D8" s="49" t="str">
        <f>VLOOKUP(B8,'TIRAGE AU SORT'!$C$3:$D$18,2)</f>
        <v>MOSBACH Laurène</v>
      </c>
      <c r="E8" s="44"/>
      <c r="F8" s="57">
        <f t="shared" si="0"/>
        <v>0</v>
      </c>
      <c r="G8" s="44"/>
      <c r="H8" s="49" t="str">
        <f>VLOOKUP(C8,'TIRAGE AU SORT'!$C$3:$D$18,2)</f>
        <v>BELLEVILLE Pierre</v>
      </c>
      <c r="I8" s="49"/>
      <c r="J8" s="53" t="str">
        <f t="shared" si="1"/>
        <v/>
      </c>
      <c r="K8" s="54" t="str">
        <f t="shared" si="2"/>
        <v/>
      </c>
      <c r="M8" s="45" t="s">
        <v>31</v>
      </c>
      <c r="N8" s="82" t="s">
        <v>41</v>
      </c>
      <c r="O8" s="49" t="str">
        <f>VLOOKUP(M8,'TIRAGE AU SORT'!$C$3:$D$18,2)</f>
        <v>MOSBACH Laurène</v>
      </c>
      <c r="P8" s="44"/>
      <c r="Q8" s="57">
        <f t="shared" si="3"/>
        <v>0</v>
      </c>
      <c r="R8" s="44"/>
      <c r="S8" s="49" t="str">
        <f>VLOOKUP(N8,'TIRAGE AU SORT'!$C$3:$D$18,2)</f>
        <v>LOUIN Catherine</v>
      </c>
      <c r="T8" s="49"/>
      <c r="U8" s="53" t="str">
        <f t="shared" si="4"/>
        <v/>
      </c>
      <c r="V8" s="54" t="str">
        <f t="shared" si="5"/>
        <v/>
      </c>
      <c r="X8" s="61" t="s">
        <v>24</v>
      </c>
      <c r="Y8" s="82" t="s">
        <v>39</v>
      </c>
      <c r="Z8" s="49" t="str">
        <f>VLOOKUP(X8,'TIRAGE AU SORT'!$C$3:$D$18,2)</f>
        <v>GUIZARD Jean-Michel</v>
      </c>
      <c r="AA8" s="44"/>
      <c r="AB8" s="57">
        <f t="shared" si="6"/>
        <v>0</v>
      </c>
      <c r="AC8" s="44"/>
      <c r="AD8" s="49" t="str">
        <f>VLOOKUP(Y8,'TIRAGE AU SORT'!$C$3:$D$18,2)</f>
        <v>MARIN Yann</v>
      </c>
      <c r="AE8" s="49"/>
      <c r="AF8" s="53" t="str">
        <f t="shared" si="7"/>
        <v/>
      </c>
      <c r="AG8" s="54" t="str">
        <f t="shared" si="8"/>
        <v/>
      </c>
    </row>
    <row r="9" spans="2:33" x14ac:dyDescent="0.2">
      <c r="B9" s="45" t="s">
        <v>33</v>
      </c>
      <c r="C9" s="46" t="s">
        <v>34</v>
      </c>
      <c r="D9" s="49" t="str">
        <f>VLOOKUP(B9,'TIRAGE AU SORT'!$C$3:$D$18,2)</f>
        <v>BOURGES Colette</v>
      </c>
      <c r="E9" s="44"/>
      <c r="F9" s="57">
        <f t="shared" si="0"/>
        <v>0</v>
      </c>
      <c r="G9" s="44"/>
      <c r="H9" s="49" t="str">
        <f>VLOOKUP(C9,'TIRAGE AU SORT'!$C$3:$D$18,2)</f>
        <v>SAUNDERS Delphine</v>
      </c>
      <c r="I9" s="49"/>
      <c r="J9" s="53" t="str">
        <f t="shared" si="1"/>
        <v/>
      </c>
      <c r="K9" s="54" t="str">
        <f t="shared" si="2"/>
        <v/>
      </c>
      <c r="M9" s="45" t="s">
        <v>32</v>
      </c>
      <c r="N9" s="82" t="s">
        <v>42</v>
      </c>
      <c r="O9" s="49" t="str">
        <f>VLOOKUP(M9,'TIRAGE AU SORT'!$C$3:$D$18,2)</f>
        <v>BELLEVILLE Pierre</v>
      </c>
      <c r="P9" s="44"/>
      <c r="Q9" s="57">
        <f t="shared" si="3"/>
        <v>0</v>
      </c>
      <c r="R9" s="44"/>
      <c r="S9" s="49" t="str">
        <f>VLOOKUP(N9,'TIRAGE AU SORT'!$C$3:$D$18,2)</f>
        <v>MOSBACH Sylvie</v>
      </c>
      <c r="T9" s="49"/>
      <c r="U9" s="53" t="str">
        <f t="shared" si="4"/>
        <v/>
      </c>
      <c r="V9" s="54" t="str">
        <f t="shared" si="5"/>
        <v/>
      </c>
      <c r="X9" s="61" t="s">
        <v>25</v>
      </c>
      <c r="Y9" s="82" t="s">
        <v>42</v>
      </c>
      <c r="Z9" s="49" t="str">
        <f>VLOOKUP(X9,'TIRAGE AU SORT'!$C$3:$D$18,2)</f>
        <v>GUEREL Stéphane</v>
      </c>
      <c r="AA9" s="44"/>
      <c r="AB9" s="57">
        <f t="shared" si="6"/>
        <v>0</v>
      </c>
      <c r="AC9" s="44"/>
      <c r="AD9" s="49" t="str">
        <f>VLOOKUP(Y9,'TIRAGE AU SORT'!$C$3:$D$18,2)</f>
        <v>MOSBACH Sylvie</v>
      </c>
      <c r="AE9" s="49"/>
      <c r="AF9" s="53" t="str">
        <f t="shared" si="7"/>
        <v/>
      </c>
      <c r="AG9" s="54" t="str">
        <f t="shared" si="8"/>
        <v/>
      </c>
    </row>
    <row r="10" spans="2:33" x14ac:dyDescent="0.2">
      <c r="B10" s="81" t="s">
        <v>39</v>
      </c>
      <c r="C10" s="82" t="s">
        <v>40</v>
      </c>
      <c r="D10" s="49" t="str">
        <f>VLOOKUP(B10,'TIRAGE AU SORT'!$C$3:$D$18,2)</f>
        <v>MARIN Yann</v>
      </c>
      <c r="E10" s="44"/>
      <c r="F10" s="57">
        <f t="shared" si="0"/>
        <v>0</v>
      </c>
      <c r="G10" s="44"/>
      <c r="H10" s="49" t="str">
        <f>VLOOKUP(C10,'TIRAGE AU SORT'!$C$3:$D$18,2)</f>
        <v>METIER Sébastien</v>
      </c>
      <c r="I10" s="49"/>
      <c r="J10" s="53" t="str">
        <f t="shared" si="1"/>
        <v/>
      </c>
      <c r="K10" s="54" t="str">
        <f t="shared" si="2"/>
        <v/>
      </c>
      <c r="M10" s="45" t="s">
        <v>33</v>
      </c>
      <c r="N10" s="82" t="s">
        <v>39</v>
      </c>
      <c r="O10" s="49" t="str">
        <f>VLOOKUP(M10,'TIRAGE AU SORT'!$C$3:$D$18,2)</f>
        <v>BOURGES Colette</v>
      </c>
      <c r="P10" s="44"/>
      <c r="Q10" s="57">
        <f t="shared" si="3"/>
        <v>0</v>
      </c>
      <c r="R10" s="44"/>
      <c r="S10" s="49" t="str">
        <f>VLOOKUP(N10,'TIRAGE AU SORT'!$C$3:$D$18,2)</f>
        <v>MARIN Yann</v>
      </c>
      <c r="T10" s="49"/>
      <c r="U10" s="53" t="str">
        <f t="shared" si="4"/>
        <v/>
      </c>
      <c r="V10" s="54" t="str">
        <f t="shared" si="5"/>
        <v/>
      </c>
      <c r="X10" s="61" t="s">
        <v>26</v>
      </c>
      <c r="Y10" s="82" t="s">
        <v>40</v>
      </c>
      <c r="Z10" s="49" t="str">
        <f>VLOOKUP(X10,'TIRAGE AU SORT'!$C$3:$D$18,2)</f>
        <v>SAUNDERS Yvric</v>
      </c>
      <c r="AA10" s="44"/>
      <c r="AB10" s="57">
        <f t="shared" si="6"/>
        <v>0</v>
      </c>
      <c r="AC10" s="44"/>
      <c r="AD10" s="49" t="str">
        <f>VLOOKUP(Y10,'TIRAGE AU SORT'!$C$3:$D$18,2)</f>
        <v>METIER Sébastien</v>
      </c>
      <c r="AE10" s="49"/>
      <c r="AF10" s="53" t="str">
        <f t="shared" si="7"/>
        <v/>
      </c>
      <c r="AG10" s="54" t="str">
        <f t="shared" si="8"/>
        <v/>
      </c>
    </row>
    <row r="11" spans="2:33" ht="12.75" thickBot="1" x14ac:dyDescent="0.25">
      <c r="B11" s="83" t="s">
        <v>41</v>
      </c>
      <c r="C11" s="84" t="s">
        <v>42</v>
      </c>
      <c r="D11" s="50" t="str">
        <f>VLOOKUP(B11,'TIRAGE AU SORT'!$C$3:$D$18,2)</f>
        <v>LOUIN Catherine</v>
      </c>
      <c r="E11" s="48"/>
      <c r="F11" s="58">
        <f t="shared" si="0"/>
        <v>0</v>
      </c>
      <c r="G11" s="48"/>
      <c r="H11" s="50" t="str">
        <f>VLOOKUP(C11,'TIRAGE AU SORT'!$C$3:$D$18,2)</f>
        <v>MOSBACH Sylvie</v>
      </c>
      <c r="I11" s="50"/>
      <c r="J11" s="55" t="str">
        <f t="shared" si="1"/>
        <v/>
      </c>
      <c r="K11" s="56" t="str">
        <f t="shared" si="2"/>
        <v/>
      </c>
      <c r="M11" s="60" t="s">
        <v>34</v>
      </c>
      <c r="N11" s="84" t="s">
        <v>40</v>
      </c>
      <c r="O11" s="50" t="str">
        <f>VLOOKUP(M11,'TIRAGE AU SORT'!$C$3:$D$18,2)</f>
        <v>SAUNDERS Delphine</v>
      </c>
      <c r="P11" s="48"/>
      <c r="Q11" s="58">
        <f t="shared" si="3"/>
        <v>0</v>
      </c>
      <c r="R11" s="48"/>
      <c r="S11" s="50" t="str">
        <f>VLOOKUP(N11,'TIRAGE AU SORT'!$C$3:$D$18,2)</f>
        <v>METIER Sébastien</v>
      </c>
      <c r="T11" s="50"/>
      <c r="U11" s="55" t="str">
        <f t="shared" si="4"/>
        <v/>
      </c>
      <c r="V11" s="56" t="str">
        <f t="shared" si="5"/>
        <v/>
      </c>
      <c r="X11" s="97" t="s">
        <v>27</v>
      </c>
      <c r="Y11" s="84" t="s">
        <v>41</v>
      </c>
      <c r="Z11" s="50" t="str">
        <f>VLOOKUP(X11,'TIRAGE AU SORT'!$C$3:$D$18,2)</f>
        <v>GUEREL Jérôme</v>
      </c>
      <c r="AA11" s="48"/>
      <c r="AB11" s="58">
        <f t="shared" si="6"/>
        <v>0</v>
      </c>
      <c r="AC11" s="48"/>
      <c r="AD11" s="50" t="str">
        <f>VLOOKUP(Y11,'TIRAGE AU SORT'!$C$3:$D$18,2)</f>
        <v>LOUIN Catherine</v>
      </c>
      <c r="AE11" s="50"/>
      <c r="AF11" s="55" t="str">
        <f t="shared" si="7"/>
        <v/>
      </c>
      <c r="AG11" s="56" t="str">
        <f t="shared" si="8"/>
        <v/>
      </c>
    </row>
    <row r="12" spans="2:33" ht="5.25" customHeight="1" thickTop="1" thickBot="1" x14ac:dyDescent="0.25"/>
    <row r="13" spans="2:33" s="59" customFormat="1" ht="16.5" thickTop="1" x14ac:dyDescent="0.25">
      <c r="B13" s="143" t="s">
        <v>63</v>
      </c>
      <c r="C13" s="144"/>
      <c r="D13" s="144"/>
      <c r="E13" s="144"/>
      <c r="F13" s="144"/>
      <c r="G13" s="144"/>
      <c r="H13" s="144"/>
      <c r="I13" s="144"/>
      <c r="J13" s="144"/>
      <c r="K13" s="145"/>
      <c r="M13" s="143" t="s">
        <v>64</v>
      </c>
      <c r="N13" s="144"/>
      <c r="O13" s="144"/>
      <c r="P13" s="144"/>
      <c r="Q13" s="144"/>
      <c r="R13" s="144"/>
      <c r="S13" s="144"/>
      <c r="T13" s="144"/>
      <c r="U13" s="144"/>
      <c r="V13" s="145"/>
      <c r="X13" s="143" t="s">
        <v>65</v>
      </c>
      <c r="Y13" s="144"/>
      <c r="Z13" s="144"/>
      <c r="AA13" s="144"/>
      <c r="AB13" s="144"/>
      <c r="AC13" s="144"/>
      <c r="AD13" s="144"/>
      <c r="AE13" s="144"/>
      <c r="AF13" s="144"/>
      <c r="AG13" s="145"/>
    </row>
    <row r="14" spans="2:33" s="38" customFormat="1" x14ac:dyDescent="0.2">
      <c r="B14" s="36" t="s">
        <v>48</v>
      </c>
      <c r="C14" s="29" t="s">
        <v>51</v>
      </c>
      <c r="D14" s="29" t="s">
        <v>52</v>
      </c>
      <c r="E14" s="29" t="s">
        <v>49</v>
      </c>
      <c r="F14" s="29"/>
      <c r="G14" s="29" t="s">
        <v>50</v>
      </c>
      <c r="H14" s="29" t="s">
        <v>53</v>
      </c>
      <c r="I14" s="29"/>
      <c r="J14" s="29" t="s">
        <v>54</v>
      </c>
      <c r="K14" s="37" t="s">
        <v>55</v>
      </c>
      <c r="M14" s="36" t="s">
        <v>48</v>
      </c>
      <c r="N14" s="29" t="s">
        <v>51</v>
      </c>
      <c r="O14" s="29" t="s">
        <v>52</v>
      </c>
      <c r="P14" s="29" t="s">
        <v>49</v>
      </c>
      <c r="Q14" s="29"/>
      <c r="R14" s="29" t="s">
        <v>50</v>
      </c>
      <c r="S14" s="29" t="s">
        <v>53</v>
      </c>
      <c r="T14" s="29"/>
      <c r="U14" s="29" t="s">
        <v>54</v>
      </c>
      <c r="V14" s="37" t="s">
        <v>55</v>
      </c>
      <c r="X14" s="36" t="s">
        <v>48</v>
      </c>
      <c r="Y14" s="29" t="s">
        <v>51</v>
      </c>
      <c r="Z14" s="29" t="s">
        <v>52</v>
      </c>
      <c r="AA14" s="29" t="s">
        <v>49</v>
      </c>
      <c r="AB14" s="29"/>
      <c r="AC14" s="29" t="s">
        <v>50</v>
      </c>
      <c r="AD14" s="29" t="s">
        <v>53</v>
      </c>
      <c r="AE14" s="29"/>
      <c r="AF14" s="29" t="s">
        <v>54</v>
      </c>
      <c r="AG14" s="37" t="s">
        <v>55</v>
      </c>
    </row>
    <row r="15" spans="2:33" x14ac:dyDescent="0.2">
      <c r="B15" s="39" t="s">
        <v>16</v>
      </c>
      <c r="C15" s="85" t="s">
        <v>40</v>
      </c>
      <c r="D15" s="49" t="str">
        <f>VLOOKUP(B15,'TIRAGE AU SORT'!$C$3:$D$18,2)</f>
        <v>MENSAH-DJOBOKU Têtê-Yao</v>
      </c>
      <c r="E15" s="41"/>
      <c r="F15" s="57">
        <f>MIN(ABS(E15-G15),100)</f>
        <v>0</v>
      </c>
      <c r="G15" s="41"/>
      <c r="H15" s="49" t="str">
        <f>VLOOKUP(C15,'TIRAGE AU SORT'!$C$3:$D$18,2)</f>
        <v>METIER Sébastien</v>
      </c>
      <c r="I15" s="49"/>
      <c r="J15" s="51" t="str">
        <f>IF(OR(E15="",G15=""),"",IF(E15&gt;G15,"3 - 1",IF(E15&lt;G15,"1 - 3","2 - 2")))</f>
        <v/>
      </c>
      <c r="K15" s="52" t="str">
        <f>IF(OR(E15="",G15=""),"",IF(E15&gt;G15,"+" &amp; F15 &amp; " / -" &amp; F15,IF(E15&lt;G15,"-" &amp; F15 &amp; " / +" &amp; F15,"0 / 0")))</f>
        <v/>
      </c>
      <c r="M15" s="39" t="s">
        <v>16</v>
      </c>
      <c r="N15" s="40" t="s">
        <v>18</v>
      </c>
      <c r="O15" s="49" t="str">
        <f>VLOOKUP(M15,'TIRAGE AU SORT'!$C$3:$D$18,2)</f>
        <v>MENSAH-DJOBOKU Têtê-Yao</v>
      </c>
      <c r="P15" s="41"/>
      <c r="Q15" s="57">
        <f>MIN(ABS(P15-R15),100)</f>
        <v>0</v>
      </c>
      <c r="R15" s="41"/>
      <c r="S15" s="49" t="str">
        <f>VLOOKUP(N15,'TIRAGE AU SORT'!$C$3:$D$18,2)</f>
        <v>GOULT Renaud</v>
      </c>
      <c r="T15" s="49"/>
      <c r="U15" s="51" t="str">
        <f>IF(OR(P15="",R15=""),"",IF(P15&gt;R15,"3 - 1",IF(P15&lt;R15,"1 - 3","2 - 2")))</f>
        <v/>
      </c>
      <c r="V15" s="52" t="str">
        <f>IF(OR(P15="",R15=""),"",IF(P15&gt;R15,"+" &amp; Q15 &amp; " / -" &amp; Q15,IF(P15&lt;R15,"-" &amp; Q15 &amp; " / +" &amp; Q15,"0 / 0")))</f>
        <v/>
      </c>
      <c r="X15" s="39" t="s">
        <v>16</v>
      </c>
      <c r="Y15" s="98" t="s">
        <v>26</v>
      </c>
      <c r="Z15" s="49" t="str">
        <f>VLOOKUP(X15,'TIRAGE AU SORT'!$C$3:$D$18,2)</f>
        <v>MENSAH-DJOBOKU Têtê-Yao</v>
      </c>
      <c r="AA15" s="41"/>
      <c r="AB15" s="57">
        <f>MIN(ABS(AA15-AC15),100)</f>
        <v>0</v>
      </c>
      <c r="AC15" s="41"/>
      <c r="AD15" s="49" t="str">
        <f>VLOOKUP(Y15,'TIRAGE AU SORT'!$C$3:$D$18,2)</f>
        <v>SAUNDERS Yvric</v>
      </c>
      <c r="AE15" s="49"/>
      <c r="AF15" s="51" t="str">
        <f>IF(OR(AA15="",AC15=""),"",IF(AA15&gt;AC15,"3 - 1",IF(AA15&lt;AC15,"1 - 3","2 - 2")))</f>
        <v/>
      </c>
      <c r="AG15" s="52" t="str">
        <f>IF(OR(AA15="",AC15=""),"",IF(AA15&gt;AC15,"+" &amp; AB15 &amp; " / -" &amp; AB15,IF(AA15&lt;AC15,"-" &amp; AB15 &amp; " / +" &amp; AB15,"0 / 0")))</f>
        <v/>
      </c>
    </row>
    <row r="16" spans="2:33" x14ac:dyDescent="0.2">
      <c r="B16" s="42" t="s">
        <v>17</v>
      </c>
      <c r="C16" s="82" t="s">
        <v>42</v>
      </c>
      <c r="D16" s="49" t="str">
        <f>VLOOKUP(B16,'TIRAGE AU SORT'!$C$3:$D$18,2)</f>
        <v>FORT Daniel</v>
      </c>
      <c r="E16" s="44"/>
      <c r="F16" s="57">
        <f t="shared" ref="F16:F22" si="9">MIN(ABS(E16-G16),100)</f>
        <v>0</v>
      </c>
      <c r="G16" s="44"/>
      <c r="H16" s="49" t="str">
        <f>VLOOKUP(C16,'TIRAGE AU SORT'!$C$3:$D$18,2)</f>
        <v>MOSBACH Sylvie</v>
      </c>
      <c r="I16" s="49"/>
      <c r="J16" s="53" t="str">
        <f t="shared" ref="J16:J22" si="10">IF(OR(E16="",G16=""),"",IF(E16&gt;G16,"3 - 1",IF(E16&lt;G16,"1 - 3","2 - 2")))</f>
        <v/>
      </c>
      <c r="K16" s="54" t="str">
        <f t="shared" ref="K16:K22" si="11">IF(OR(E16="",G16=""),"",IF(E16&gt;G16,"+" &amp; F16 &amp; " / -" &amp; F16,IF(E16&lt;G16,"-" &amp; F16 &amp; " / +" &amp; F16,"0 / 0")))</f>
        <v/>
      </c>
      <c r="M16" s="42" t="s">
        <v>17</v>
      </c>
      <c r="N16" s="43" t="s">
        <v>19</v>
      </c>
      <c r="O16" s="49" t="str">
        <f>VLOOKUP(M16,'TIRAGE AU SORT'!$C$3:$D$18,2)</f>
        <v>FORT Daniel</v>
      </c>
      <c r="P16" s="44"/>
      <c r="Q16" s="57">
        <f t="shared" ref="Q16:Q22" si="12">MIN(ABS(P16-R16),100)</f>
        <v>0</v>
      </c>
      <c r="R16" s="44"/>
      <c r="S16" s="49" t="str">
        <f>VLOOKUP(N16,'TIRAGE AU SORT'!$C$3:$D$18,2)</f>
        <v>MOSBACH Frédéric</v>
      </c>
      <c r="T16" s="49"/>
      <c r="U16" s="53" t="str">
        <f t="shared" ref="U16:U22" si="13">IF(OR(P16="",R16=""),"",IF(P16&gt;R16,"3 - 1",IF(P16&lt;R16,"1 - 3","2 - 2")))</f>
        <v/>
      </c>
      <c r="V16" s="54" t="str">
        <f t="shared" ref="V16:V22" si="14">IF(OR(P16="",R16=""),"",IF(P16&gt;R16,"+" &amp; Q16 &amp; " / -" &amp; Q16,IF(P16&lt;R16,"-" &amp; Q16 &amp; " / +" &amp; Q16,"0 / 0")))</f>
        <v/>
      </c>
      <c r="X16" s="42" t="s">
        <v>17</v>
      </c>
      <c r="Y16" s="95" t="s">
        <v>25</v>
      </c>
      <c r="Z16" s="49" t="str">
        <f>VLOOKUP(X16,'TIRAGE AU SORT'!$C$3:$D$18,2)</f>
        <v>FORT Daniel</v>
      </c>
      <c r="AA16" s="44"/>
      <c r="AB16" s="57">
        <f t="shared" ref="AB16:AB22" si="15">MIN(ABS(AA16-AC16),100)</f>
        <v>0</v>
      </c>
      <c r="AC16" s="44"/>
      <c r="AD16" s="49" t="str">
        <f>VLOOKUP(Y16,'TIRAGE AU SORT'!$C$3:$D$18,2)</f>
        <v>GUEREL Stéphane</v>
      </c>
      <c r="AE16" s="49"/>
      <c r="AF16" s="53" t="str">
        <f t="shared" ref="AF16:AF22" si="16">IF(OR(AA16="",AC16=""),"",IF(AA16&gt;AC16,"3 - 1",IF(AA16&lt;AC16,"1 - 3","2 - 2")))</f>
        <v/>
      </c>
      <c r="AG16" s="54" t="str">
        <f t="shared" ref="AG16:AG22" si="17">IF(OR(AA16="",AC16=""),"",IF(AA16&gt;AC16,"+" &amp; AB16 &amp; " / -" &amp; AB16,IF(AA16&lt;AC16,"-" &amp; AB16 &amp; " / +" &amp; AB16,"0 / 0")))</f>
        <v/>
      </c>
    </row>
    <row r="17" spans="2:33" x14ac:dyDescent="0.2">
      <c r="B17" s="42" t="s">
        <v>18</v>
      </c>
      <c r="C17" s="82" t="s">
        <v>39</v>
      </c>
      <c r="D17" s="49" t="str">
        <f>VLOOKUP(B17,'TIRAGE AU SORT'!$C$3:$D$18,2)</f>
        <v>GOULT Renaud</v>
      </c>
      <c r="E17" s="44"/>
      <c r="F17" s="57">
        <f t="shared" si="9"/>
        <v>0</v>
      </c>
      <c r="G17" s="44"/>
      <c r="H17" s="49" t="str">
        <f>VLOOKUP(C17,'TIRAGE AU SORT'!$C$3:$D$18,2)</f>
        <v>MARIN Yann</v>
      </c>
      <c r="I17" s="49"/>
      <c r="J17" s="53" t="str">
        <f t="shared" si="10"/>
        <v/>
      </c>
      <c r="K17" s="54" t="str">
        <f t="shared" si="11"/>
        <v/>
      </c>
      <c r="M17" s="61" t="s">
        <v>24</v>
      </c>
      <c r="N17" s="95" t="s">
        <v>26</v>
      </c>
      <c r="O17" s="49" t="str">
        <f>VLOOKUP(M17,'TIRAGE AU SORT'!$C$3:$D$18,2)</f>
        <v>GUIZARD Jean-Michel</v>
      </c>
      <c r="P17" s="44"/>
      <c r="Q17" s="57">
        <f t="shared" si="12"/>
        <v>0</v>
      </c>
      <c r="R17" s="44"/>
      <c r="S17" s="49" t="str">
        <f>VLOOKUP(N17,'TIRAGE AU SORT'!$C$3:$D$18,2)</f>
        <v>SAUNDERS Yvric</v>
      </c>
      <c r="T17" s="49"/>
      <c r="U17" s="53" t="str">
        <f t="shared" si="13"/>
        <v/>
      </c>
      <c r="V17" s="54" t="str">
        <f t="shared" si="14"/>
        <v/>
      </c>
      <c r="X17" s="42" t="s">
        <v>18</v>
      </c>
      <c r="Y17" s="95" t="s">
        <v>24</v>
      </c>
      <c r="Z17" s="49" t="str">
        <f>VLOOKUP(X17,'TIRAGE AU SORT'!$C$3:$D$18,2)</f>
        <v>GOULT Renaud</v>
      </c>
      <c r="AA17" s="44"/>
      <c r="AB17" s="57">
        <f t="shared" si="15"/>
        <v>0</v>
      </c>
      <c r="AC17" s="44"/>
      <c r="AD17" s="49" t="str">
        <f>VLOOKUP(Y17,'TIRAGE AU SORT'!$C$3:$D$18,2)</f>
        <v>GUIZARD Jean-Michel</v>
      </c>
      <c r="AE17" s="49"/>
      <c r="AF17" s="53" t="str">
        <f t="shared" si="16"/>
        <v/>
      </c>
      <c r="AG17" s="54" t="str">
        <f t="shared" si="17"/>
        <v/>
      </c>
    </row>
    <row r="18" spans="2:33" x14ac:dyDescent="0.2">
      <c r="B18" s="42" t="s">
        <v>19</v>
      </c>
      <c r="C18" s="82" t="s">
        <v>41</v>
      </c>
      <c r="D18" s="49" t="str">
        <f>VLOOKUP(B18,'TIRAGE AU SORT'!$C$3:$D$18,2)</f>
        <v>MOSBACH Frédéric</v>
      </c>
      <c r="E18" s="44"/>
      <c r="F18" s="57">
        <f t="shared" si="9"/>
        <v>0</v>
      </c>
      <c r="G18" s="44"/>
      <c r="H18" s="49" t="str">
        <f>VLOOKUP(C18,'TIRAGE AU SORT'!$C$3:$D$18,2)</f>
        <v>LOUIN Catherine</v>
      </c>
      <c r="I18" s="49"/>
      <c r="J18" s="53" t="str">
        <f t="shared" si="10"/>
        <v/>
      </c>
      <c r="K18" s="54" t="str">
        <f t="shared" si="11"/>
        <v/>
      </c>
      <c r="M18" s="61" t="s">
        <v>25</v>
      </c>
      <c r="N18" s="95" t="s">
        <v>27</v>
      </c>
      <c r="O18" s="49" t="str">
        <f>VLOOKUP(M18,'TIRAGE AU SORT'!$C$3:$D$18,2)</f>
        <v>GUEREL Stéphane</v>
      </c>
      <c r="P18" s="44"/>
      <c r="Q18" s="57">
        <f t="shared" si="12"/>
        <v>0</v>
      </c>
      <c r="R18" s="44"/>
      <c r="S18" s="49" t="str">
        <f>VLOOKUP(N18,'TIRAGE AU SORT'!$C$3:$D$18,2)</f>
        <v>GUEREL Jérôme</v>
      </c>
      <c r="T18" s="49"/>
      <c r="U18" s="53" t="str">
        <f t="shared" si="13"/>
        <v/>
      </c>
      <c r="V18" s="54" t="str">
        <f t="shared" si="14"/>
        <v/>
      </c>
      <c r="X18" s="42" t="s">
        <v>19</v>
      </c>
      <c r="Y18" s="95" t="s">
        <v>27</v>
      </c>
      <c r="Z18" s="49" t="str">
        <f>VLOOKUP(X18,'TIRAGE AU SORT'!$C$3:$D$18,2)</f>
        <v>MOSBACH Frédéric</v>
      </c>
      <c r="AA18" s="44"/>
      <c r="AB18" s="57">
        <f t="shared" si="15"/>
        <v>0</v>
      </c>
      <c r="AC18" s="44"/>
      <c r="AD18" s="49" t="str">
        <f>VLOOKUP(Y18,'TIRAGE AU SORT'!$C$3:$D$18,2)</f>
        <v>GUEREL Jérôme</v>
      </c>
      <c r="AE18" s="49"/>
      <c r="AF18" s="53" t="str">
        <f t="shared" si="16"/>
        <v/>
      </c>
      <c r="AG18" s="54" t="str">
        <f t="shared" si="17"/>
        <v/>
      </c>
    </row>
    <row r="19" spans="2:33" x14ac:dyDescent="0.2">
      <c r="B19" s="61" t="s">
        <v>24</v>
      </c>
      <c r="C19" s="46" t="s">
        <v>33</v>
      </c>
      <c r="D19" s="49" t="str">
        <f>VLOOKUP(B19,'TIRAGE AU SORT'!$C$3:$D$18,2)</f>
        <v>GUIZARD Jean-Michel</v>
      </c>
      <c r="E19" s="44"/>
      <c r="F19" s="57">
        <f t="shared" si="9"/>
        <v>0</v>
      </c>
      <c r="G19" s="44"/>
      <c r="H19" s="49" t="str">
        <f>VLOOKUP(C19,'TIRAGE AU SORT'!$C$3:$D$18,2)</f>
        <v>BOURGES Colette</v>
      </c>
      <c r="I19" s="49"/>
      <c r="J19" s="53" t="str">
        <f t="shared" si="10"/>
        <v/>
      </c>
      <c r="K19" s="54" t="str">
        <f t="shared" si="11"/>
        <v/>
      </c>
      <c r="M19" s="45" t="s">
        <v>31</v>
      </c>
      <c r="N19" s="46" t="s">
        <v>33</v>
      </c>
      <c r="O19" s="49" t="str">
        <f>VLOOKUP(M19,'TIRAGE AU SORT'!$C$3:$D$18,2)</f>
        <v>MOSBACH Laurène</v>
      </c>
      <c r="P19" s="44"/>
      <c r="Q19" s="57">
        <f t="shared" si="12"/>
        <v>0</v>
      </c>
      <c r="R19" s="44"/>
      <c r="S19" s="49" t="str">
        <f>VLOOKUP(N19,'TIRAGE AU SORT'!$C$3:$D$18,2)</f>
        <v>BOURGES Colette</v>
      </c>
      <c r="T19" s="49"/>
      <c r="U19" s="53" t="str">
        <f t="shared" si="13"/>
        <v/>
      </c>
      <c r="V19" s="54" t="str">
        <f t="shared" si="14"/>
        <v/>
      </c>
      <c r="X19" s="45" t="s">
        <v>31</v>
      </c>
      <c r="Y19" s="82" t="s">
        <v>40</v>
      </c>
      <c r="Z19" s="49" t="str">
        <f>VLOOKUP(X19,'TIRAGE AU SORT'!$C$3:$D$18,2)</f>
        <v>MOSBACH Laurène</v>
      </c>
      <c r="AA19" s="44"/>
      <c r="AB19" s="57">
        <f t="shared" si="15"/>
        <v>0</v>
      </c>
      <c r="AC19" s="44"/>
      <c r="AD19" s="49" t="str">
        <f>VLOOKUP(Y19,'TIRAGE AU SORT'!$C$3:$D$18,2)</f>
        <v>METIER Sébastien</v>
      </c>
      <c r="AE19" s="49"/>
      <c r="AF19" s="53" t="str">
        <f t="shared" si="16"/>
        <v/>
      </c>
      <c r="AG19" s="54" t="str">
        <f t="shared" si="17"/>
        <v/>
      </c>
    </row>
    <row r="20" spans="2:33" x14ac:dyDescent="0.2">
      <c r="B20" s="61" t="s">
        <v>25</v>
      </c>
      <c r="C20" s="46" t="s">
        <v>31</v>
      </c>
      <c r="D20" s="49" t="str">
        <f>VLOOKUP(B20,'TIRAGE AU SORT'!$C$3:$D$18,2)</f>
        <v>GUEREL Stéphane</v>
      </c>
      <c r="E20" s="44"/>
      <c r="F20" s="57">
        <f t="shared" si="9"/>
        <v>0</v>
      </c>
      <c r="G20" s="44"/>
      <c r="H20" s="49" t="str">
        <f>VLOOKUP(C20,'TIRAGE AU SORT'!$C$3:$D$18,2)</f>
        <v>MOSBACH Laurène</v>
      </c>
      <c r="I20" s="49"/>
      <c r="J20" s="53" t="str">
        <f t="shared" si="10"/>
        <v/>
      </c>
      <c r="K20" s="54" t="str">
        <f t="shared" si="11"/>
        <v/>
      </c>
      <c r="M20" s="45" t="s">
        <v>32</v>
      </c>
      <c r="N20" s="46" t="s">
        <v>34</v>
      </c>
      <c r="O20" s="49" t="str">
        <f>VLOOKUP(M20,'TIRAGE AU SORT'!$C$3:$D$18,2)</f>
        <v>BELLEVILLE Pierre</v>
      </c>
      <c r="P20" s="44"/>
      <c r="Q20" s="57">
        <f t="shared" si="12"/>
        <v>0</v>
      </c>
      <c r="R20" s="44"/>
      <c r="S20" s="49" t="str">
        <f>VLOOKUP(N20,'TIRAGE AU SORT'!$C$3:$D$18,2)</f>
        <v>SAUNDERS Delphine</v>
      </c>
      <c r="T20" s="49"/>
      <c r="U20" s="53" t="str">
        <f t="shared" si="13"/>
        <v/>
      </c>
      <c r="V20" s="54" t="str">
        <f t="shared" si="14"/>
        <v/>
      </c>
      <c r="X20" s="45" t="s">
        <v>32</v>
      </c>
      <c r="Y20" s="82" t="s">
        <v>39</v>
      </c>
      <c r="Z20" s="49" t="str">
        <f>VLOOKUP(X20,'TIRAGE AU SORT'!$C$3:$D$18,2)</f>
        <v>BELLEVILLE Pierre</v>
      </c>
      <c r="AA20" s="44"/>
      <c r="AB20" s="57">
        <f t="shared" si="15"/>
        <v>0</v>
      </c>
      <c r="AC20" s="44"/>
      <c r="AD20" s="49" t="str">
        <f>VLOOKUP(Y20,'TIRAGE AU SORT'!$C$3:$D$18,2)</f>
        <v>MARIN Yann</v>
      </c>
      <c r="AE20" s="49"/>
      <c r="AF20" s="53" t="str">
        <f t="shared" si="16"/>
        <v/>
      </c>
      <c r="AG20" s="54" t="str">
        <f t="shared" si="17"/>
        <v/>
      </c>
    </row>
    <row r="21" spans="2:33" x14ac:dyDescent="0.2">
      <c r="B21" s="61" t="s">
        <v>26</v>
      </c>
      <c r="C21" s="46" t="s">
        <v>34</v>
      </c>
      <c r="D21" s="49" t="str">
        <f>VLOOKUP(B21,'TIRAGE AU SORT'!$C$3:$D$18,2)</f>
        <v>SAUNDERS Yvric</v>
      </c>
      <c r="E21" s="44"/>
      <c r="F21" s="57">
        <f t="shared" si="9"/>
        <v>0</v>
      </c>
      <c r="G21" s="44"/>
      <c r="H21" s="49" t="str">
        <f>VLOOKUP(C21,'TIRAGE AU SORT'!$C$3:$D$18,2)</f>
        <v>SAUNDERS Delphine</v>
      </c>
      <c r="I21" s="49"/>
      <c r="J21" s="53" t="str">
        <f t="shared" si="10"/>
        <v/>
      </c>
      <c r="K21" s="54" t="str">
        <f t="shared" si="11"/>
        <v/>
      </c>
      <c r="M21" s="81" t="s">
        <v>39</v>
      </c>
      <c r="N21" s="82" t="s">
        <v>41</v>
      </c>
      <c r="O21" s="49" t="str">
        <f>VLOOKUP(M21,'TIRAGE AU SORT'!$C$3:$D$18,2)</f>
        <v>MARIN Yann</v>
      </c>
      <c r="P21" s="44"/>
      <c r="Q21" s="57">
        <f t="shared" si="12"/>
        <v>0</v>
      </c>
      <c r="R21" s="44"/>
      <c r="S21" s="49" t="str">
        <f>VLOOKUP(N21,'TIRAGE AU SORT'!$C$3:$D$18,2)</f>
        <v>LOUIN Catherine</v>
      </c>
      <c r="T21" s="49"/>
      <c r="U21" s="53" t="str">
        <f t="shared" si="13"/>
        <v/>
      </c>
      <c r="V21" s="54" t="str">
        <f t="shared" si="14"/>
        <v/>
      </c>
      <c r="X21" s="45" t="s">
        <v>33</v>
      </c>
      <c r="Y21" s="82" t="s">
        <v>41</v>
      </c>
      <c r="Z21" s="49" t="str">
        <f>VLOOKUP(X21,'TIRAGE AU SORT'!$C$3:$D$18,2)</f>
        <v>BOURGES Colette</v>
      </c>
      <c r="AA21" s="44"/>
      <c r="AB21" s="57">
        <f t="shared" si="15"/>
        <v>0</v>
      </c>
      <c r="AC21" s="44"/>
      <c r="AD21" s="49" t="str">
        <f>VLOOKUP(Y21,'TIRAGE AU SORT'!$C$3:$D$18,2)</f>
        <v>LOUIN Catherine</v>
      </c>
      <c r="AE21" s="49"/>
      <c r="AF21" s="53" t="str">
        <f t="shared" si="16"/>
        <v/>
      </c>
      <c r="AG21" s="54" t="str">
        <f t="shared" si="17"/>
        <v/>
      </c>
    </row>
    <row r="22" spans="2:33" ht="12.75" thickBot="1" x14ac:dyDescent="0.25">
      <c r="B22" s="97" t="s">
        <v>27</v>
      </c>
      <c r="C22" s="64" t="s">
        <v>32</v>
      </c>
      <c r="D22" s="50" t="str">
        <f>VLOOKUP(B22,'TIRAGE AU SORT'!$C$3:$D$18,2)</f>
        <v>GUEREL Jérôme</v>
      </c>
      <c r="E22" s="48"/>
      <c r="F22" s="58">
        <f t="shared" si="9"/>
        <v>0</v>
      </c>
      <c r="G22" s="48"/>
      <c r="H22" s="50" t="str">
        <f>VLOOKUP(C22,'TIRAGE AU SORT'!$C$3:$D$18,2)</f>
        <v>BELLEVILLE Pierre</v>
      </c>
      <c r="I22" s="50"/>
      <c r="J22" s="55" t="str">
        <f t="shared" si="10"/>
        <v/>
      </c>
      <c r="K22" s="56" t="str">
        <f t="shared" si="11"/>
        <v/>
      </c>
      <c r="M22" s="83" t="s">
        <v>40</v>
      </c>
      <c r="N22" s="84" t="s">
        <v>42</v>
      </c>
      <c r="O22" s="50" t="str">
        <f>VLOOKUP(M22,'TIRAGE AU SORT'!$C$3:$D$18,2)</f>
        <v>METIER Sébastien</v>
      </c>
      <c r="P22" s="48"/>
      <c r="Q22" s="58">
        <f t="shared" si="12"/>
        <v>0</v>
      </c>
      <c r="R22" s="48"/>
      <c r="S22" s="50" t="str">
        <f>VLOOKUP(N22,'TIRAGE AU SORT'!$C$3:$D$18,2)</f>
        <v>MOSBACH Sylvie</v>
      </c>
      <c r="T22" s="50"/>
      <c r="U22" s="55" t="str">
        <f t="shared" si="13"/>
        <v/>
      </c>
      <c r="V22" s="56" t="str">
        <f t="shared" si="14"/>
        <v/>
      </c>
      <c r="X22" s="60" t="s">
        <v>34</v>
      </c>
      <c r="Y22" s="84" t="s">
        <v>42</v>
      </c>
      <c r="Z22" s="50" t="str">
        <f>VLOOKUP(X22,'TIRAGE AU SORT'!$C$3:$D$18,2)</f>
        <v>SAUNDERS Delphine</v>
      </c>
      <c r="AA22" s="48"/>
      <c r="AB22" s="58">
        <f t="shared" si="15"/>
        <v>0</v>
      </c>
      <c r="AC22" s="48"/>
      <c r="AD22" s="50" t="str">
        <f>VLOOKUP(Y22,'TIRAGE AU SORT'!$C$3:$D$18,2)</f>
        <v>MOSBACH Sylvie</v>
      </c>
      <c r="AE22" s="50"/>
      <c r="AF22" s="55" t="str">
        <f t="shared" si="16"/>
        <v/>
      </c>
      <c r="AG22" s="56" t="str">
        <f t="shared" si="17"/>
        <v/>
      </c>
    </row>
    <row r="23" spans="2:33" ht="5.25" customHeight="1" thickTop="1" thickBot="1" x14ac:dyDescent="0.25"/>
    <row r="24" spans="2:33" s="59" customFormat="1" ht="16.5" thickTop="1" x14ac:dyDescent="0.25">
      <c r="B24" s="143" t="s">
        <v>66</v>
      </c>
      <c r="C24" s="144"/>
      <c r="D24" s="144"/>
      <c r="E24" s="144"/>
      <c r="F24" s="144"/>
      <c r="G24" s="144"/>
      <c r="H24" s="144"/>
      <c r="I24" s="144"/>
      <c r="J24" s="144"/>
      <c r="K24" s="145"/>
      <c r="M24" s="143" t="s">
        <v>67</v>
      </c>
      <c r="N24" s="144"/>
      <c r="O24" s="144"/>
      <c r="P24" s="144"/>
      <c r="Q24" s="144"/>
      <c r="R24" s="144"/>
      <c r="S24" s="144"/>
      <c r="T24" s="144"/>
      <c r="U24" s="144"/>
      <c r="V24" s="145"/>
      <c r="X24" s="143" t="s">
        <v>68</v>
      </c>
      <c r="Y24" s="144"/>
      <c r="Z24" s="144"/>
      <c r="AA24" s="144"/>
      <c r="AB24" s="144"/>
      <c r="AC24" s="144"/>
      <c r="AD24" s="144"/>
      <c r="AE24" s="144"/>
      <c r="AF24" s="144"/>
      <c r="AG24" s="145"/>
    </row>
    <row r="25" spans="2:33" s="38" customFormat="1" x14ac:dyDescent="0.2">
      <c r="B25" s="36" t="s">
        <v>48</v>
      </c>
      <c r="C25" s="29" t="s">
        <v>51</v>
      </c>
      <c r="D25" s="29" t="s">
        <v>52</v>
      </c>
      <c r="E25" s="29" t="s">
        <v>49</v>
      </c>
      <c r="F25" s="29"/>
      <c r="G25" s="29" t="s">
        <v>50</v>
      </c>
      <c r="H25" s="29" t="s">
        <v>53</v>
      </c>
      <c r="I25" s="29"/>
      <c r="J25" s="29" t="s">
        <v>54</v>
      </c>
      <c r="K25" s="37" t="s">
        <v>55</v>
      </c>
      <c r="M25" s="36" t="s">
        <v>48</v>
      </c>
      <c r="N25" s="29" t="s">
        <v>51</v>
      </c>
      <c r="O25" s="29" t="s">
        <v>52</v>
      </c>
      <c r="P25" s="29" t="s">
        <v>49</v>
      </c>
      <c r="Q25" s="29"/>
      <c r="R25" s="29" t="s">
        <v>50</v>
      </c>
      <c r="S25" s="29" t="s">
        <v>53</v>
      </c>
      <c r="T25" s="29"/>
      <c r="U25" s="29" t="s">
        <v>54</v>
      </c>
      <c r="V25" s="37" t="s">
        <v>55</v>
      </c>
      <c r="X25" s="36" t="s">
        <v>48</v>
      </c>
      <c r="Y25" s="29" t="s">
        <v>51</v>
      </c>
      <c r="Z25" s="29" t="s">
        <v>52</v>
      </c>
      <c r="AA25" s="29" t="s">
        <v>49</v>
      </c>
      <c r="AB25" s="29"/>
      <c r="AC25" s="29" t="s">
        <v>50</v>
      </c>
      <c r="AD25" s="29" t="s">
        <v>53</v>
      </c>
      <c r="AE25" s="29"/>
      <c r="AF25" s="29" t="s">
        <v>54</v>
      </c>
      <c r="AG25" s="37" t="s">
        <v>55</v>
      </c>
    </row>
    <row r="26" spans="2:33" x14ac:dyDescent="0.2">
      <c r="B26" s="39" t="s">
        <v>16</v>
      </c>
      <c r="C26" s="63" t="s">
        <v>34</v>
      </c>
      <c r="D26" s="49" t="str">
        <f>VLOOKUP(B26,'TIRAGE AU SORT'!$C$3:$D$18,2)</f>
        <v>MENSAH-DJOBOKU Têtê-Yao</v>
      </c>
      <c r="E26" s="41"/>
      <c r="F26" s="57">
        <f>MIN(ABS(E26-G26),100)</f>
        <v>0</v>
      </c>
      <c r="G26" s="41"/>
      <c r="H26" s="49" t="str">
        <f>VLOOKUP(C26,'TIRAGE AU SORT'!$C$3:$D$18,2)</f>
        <v>SAUNDERS Delphine</v>
      </c>
      <c r="I26" s="49"/>
      <c r="J26" s="51" t="str">
        <f>IF(OR(E26="",G26=""),"",IF(E26&gt;G26,"3 - 1",IF(E26&lt;G26,"1 - 3","2 - 2")))</f>
        <v/>
      </c>
      <c r="K26" s="52" t="str">
        <f>IF(OR(E26="",G26=""),"",IF(E26&gt;G26,"+" &amp; F26 &amp; " / -" &amp; F26,IF(E26&lt;G26,"-" &amp; F26 &amp; " / +" &amp; F26,"0 / 0")))</f>
        <v/>
      </c>
      <c r="M26" s="39" t="s">
        <v>16</v>
      </c>
      <c r="N26" s="85" t="s">
        <v>39</v>
      </c>
      <c r="O26" s="49" t="str">
        <f>VLOOKUP(M26,'TIRAGE AU SORT'!$C$3:$D$18,2)</f>
        <v>MENSAH-DJOBOKU Têtê-Yao</v>
      </c>
      <c r="P26" s="41"/>
      <c r="Q26" s="57">
        <f>MIN(ABS(P26-R26),100)</f>
        <v>0</v>
      </c>
      <c r="R26" s="41"/>
      <c r="S26" s="49" t="str">
        <f>VLOOKUP(N26,'TIRAGE AU SORT'!$C$3:$D$18,2)</f>
        <v>MARIN Yann</v>
      </c>
      <c r="T26" s="49"/>
      <c r="U26" s="51" t="str">
        <f>IF(OR(P26="",R26=""),"",IF(P26&gt;R26,"3 - 1",IF(P26&lt;R26,"1 - 3","2 - 2")))</f>
        <v/>
      </c>
      <c r="V26" s="52" t="str">
        <f>IF(OR(P26="",R26=""),"",IF(P26&gt;R26,"+" &amp; Q26 &amp; " / -" &amp; Q26,IF(P26&lt;R26,"-" &amp; Q26 &amp; " / +" &amp; Q26,"0 / 0")))</f>
        <v/>
      </c>
      <c r="X26" s="39" t="s">
        <v>16</v>
      </c>
      <c r="Y26" s="40" t="s">
        <v>19</v>
      </c>
      <c r="Z26" s="49" t="str">
        <f>VLOOKUP(X26,'TIRAGE AU SORT'!$C$3:$D$18,2)</f>
        <v>MENSAH-DJOBOKU Têtê-Yao</v>
      </c>
      <c r="AA26" s="41"/>
      <c r="AB26" s="57">
        <f>MIN(ABS(AA26-AC26),100)</f>
        <v>0</v>
      </c>
      <c r="AC26" s="41"/>
      <c r="AD26" s="49" t="str">
        <f>VLOOKUP(Y26,'TIRAGE AU SORT'!$C$3:$D$18,2)</f>
        <v>MOSBACH Frédéric</v>
      </c>
      <c r="AE26" s="49"/>
      <c r="AF26" s="51" t="str">
        <f>IF(OR(AA26="",AC26=""),"",IF(AA26&gt;AC26,"3 - 1",IF(AA26&lt;AC26,"1 - 3","2 - 2")))</f>
        <v/>
      </c>
      <c r="AG26" s="52" t="str">
        <f>IF(OR(AA26="",AC26=""),"",IF(AA26&gt;AC26,"+" &amp; AB26 &amp; " / -" &amp; AB26,IF(AA26&lt;AC26,"-" &amp; AB26 &amp; " / +" &amp; AB26,"0 / 0")))</f>
        <v/>
      </c>
    </row>
    <row r="27" spans="2:33" x14ac:dyDescent="0.2">
      <c r="B27" s="42" t="s">
        <v>17</v>
      </c>
      <c r="C27" s="46" t="s">
        <v>33</v>
      </c>
      <c r="D27" s="49" t="str">
        <f>VLOOKUP(B27,'TIRAGE AU SORT'!$C$3:$D$18,2)</f>
        <v>FORT Daniel</v>
      </c>
      <c r="E27" s="44"/>
      <c r="F27" s="57">
        <f t="shared" ref="F27:F33" si="18">MIN(ABS(E27-G27),100)</f>
        <v>0</v>
      </c>
      <c r="G27" s="44"/>
      <c r="H27" s="49" t="str">
        <f>VLOOKUP(C27,'TIRAGE AU SORT'!$C$3:$D$18,2)</f>
        <v>BOURGES Colette</v>
      </c>
      <c r="I27" s="49"/>
      <c r="J27" s="53" t="str">
        <f t="shared" ref="J27:J33" si="19">IF(OR(E27="",G27=""),"",IF(E27&gt;G27,"3 - 1",IF(E27&lt;G27,"1 - 3","2 - 2")))</f>
        <v/>
      </c>
      <c r="K27" s="54" t="str">
        <f t="shared" ref="K27:K33" si="20">IF(OR(E27="",G27=""),"",IF(E27&gt;G27,"+" &amp; F27 &amp; " / -" &amp; F27,IF(E27&lt;G27,"-" &amp; F27 &amp; " / +" &amp; F27,"0 / 0")))</f>
        <v/>
      </c>
      <c r="M27" s="42" t="s">
        <v>17</v>
      </c>
      <c r="N27" s="82" t="s">
        <v>41</v>
      </c>
      <c r="O27" s="49" t="str">
        <f>VLOOKUP(M27,'TIRAGE AU SORT'!$C$3:$D$18,2)</f>
        <v>FORT Daniel</v>
      </c>
      <c r="P27" s="44"/>
      <c r="Q27" s="57">
        <f t="shared" ref="Q27:Q33" si="21">MIN(ABS(P27-R27),100)</f>
        <v>0</v>
      </c>
      <c r="R27" s="44"/>
      <c r="S27" s="49" t="str">
        <f>VLOOKUP(N27,'TIRAGE AU SORT'!$C$3:$D$18,2)</f>
        <v>LOUIN Catherine</v>
      </c>
      <c r="T27" s="49"/>
      <c r="U27" s="53" t="str">
        <f t="shared" ref="U27:U33" si="22">IF(OR(P27="",R27=""),"",IF(P27&gt;R27,"3 - 1",IF(P27&lt;R27,"1 - 3","2 - 2")))</f>
        <v/>
      </c>
      <c r="V27" s="54" t="str">
        <f t="shared" ref="V27:V33" si="23">IF(OR(P27="",R27=""),"",IF(P27&gt;R27,"+" &amp; Q27 &amp; " / -" &amp; Q27,IF(P27&lt;R27,"-" &amp; Q27 &amp; " / +" &amp; Q27,"0 / 0")))</f>
        <v/>
      </c>
      <c r="X27" s="42" t="s">
        <v>17</v>
      </c>
      <c r="Y27" s="43" t="s">
        <v>18</v>
      </c>
      <c r="Z27" s="49" t="str">
        <f>VLOOKUP(X27,'TIRAGE AU SORT'!$C$3:$D$18,2)</f>
        <v>FORT Daniel</v>
      </c>
      <c r="AA27" s="44"/>
      <c r="AB27" s="57">
        <f t="shared" ref="AB27:AB33" si="24">MIN(ABS(AA27-AC27),100)</f>
        <v>0</v>
      </c>
      <c r="AC27" s="44"/>
      <c r="AD27" s="49" t="str">
        <f>VLOOKUP(Y27,'TIRAGE AU SORT'!$C$3:$D$18,2)</f>
        <v>GOULT Renaud</v>
      </c>
      <c r="AE27" s="49"/>
      <c r="AF27" s="53" t="str">
        <f t="shared" ref="AF27:AF33" si="25">IF(OR(AA27="",AC27=""),"",IF(AA27&gt;AC27,"3 - 1",IF(AA27&lt;AC27,"1 - 3","2 - 2")))</f>
        <v/>
      </c>
      <c r="AG27" s="54" t="str">
        <f t="shared" ref="AG27:AG33" si="26">IF(OR(AA27="",AC27=""),"",IF(AA27&gt;AC27,"+" &amp; AB27 &amp; " / -" &amp; AB27,IF(AA27&lt;AC27,"-" &amp; AB27 &amp; " / +" &amp; AB27,"0 / 0")))</f>
        <v/>
      </c>
    </row>
    <row r="28" spans="2:33" x14ac:dyDescent="0.2">
      <c r="B28" s="42" t="s">
        <v>18</v>
      </c>
      <c r="C28" s="46" t="s">
        <v>32</v>
      </c>
      <c r="D28" s="49" t="str">
        <f>VLOOKUP(B28,'TIRAGE AU SORT'!$C$3:$D$18,2)</f>
        <v>GOULT Renaud</v>
      </c>
      <c r="E28" s="44"/>
      <c r="F28" s="57">
        <f t="shared" si="18"/>
        <v>0</v>
      </c>
      <c r="G28" s="44"/>
      <c r="H28" s="49" t="str">
        <f>VLOOKUP(C28,'TIRAGE AU SORT'!$C$3:$D$18,2)</f>
        <v>BELLEVILLE Pierre</v>
      </c>
      <c r="I28" s="49"/>
      <c r="J28" s="53" t="str">
        <f t="shared" si="19"/>
        <v/>
      </c>
      <c r="K28" s="54" t="str">
        <f t="shared" si="20"/>
        <v/>
      </c>
      <c r="M28" s="42" t="s">
        <v>18</v>
      </c>
      <c r="N28" s="82" t="s">
        <v>40</v>
      </c>
      <c r="O28" s="49" t="str">
        <f>VLOOKUP(M28,'TIRAGE AU SORT'!$C$3:$D$18,2)</f>
        <v>GOULT Renaud</v>
      </c>
      <c r="P28" s="44"/>
      <c r="Q28" s="57">
        <f t="shared" si="21"/>
        <v>0</v>
      </c>
      <c r="R28" s="44"/>
      <c r="S28" s="49" t="str">
        <f>VLOOKUP(N28,'TIRAGE AU SORT'!$C$3:$D$18,2)</f>
        <v>METIER Sébastien</v>
      </c>
      <c r="T28" s="49"/>
      <c r="U28" s="53" t="str">
        <f t="shared" si="22"/>
        <v/>
      </c>
      <c r="V28" s="54" t="str">
        <f t="shared" si="23"/>
        <v/>
      </c>
      <c r="X28" s="61" t="s">
        <v>24</v>
      </c>
      <c r="Y28" s="95" t="s">
        <v>27</v>
      </c>
      <c r="Z28" s="49" t="str">
        <f>VLOOKUP(X28,'TIRAGE AU SORT'!$C$3:$D$18,2)</f>
        <v>GUIZARD Jean-Michel</v>
      </c>
      <c r="AA28" s="44"/>
      <c r="AB28" s="57">
        <f t="shared" si="24"/>
        <v>0</v>
      </c>
      <c r="AC28" s="44"/>
      <c r="AD28" s="49" t="str">
        <f>VLOOKUP(Y28,'TIRAGE AU SORT'!$C$3:$D$18,2)</f>
        <v>GUEREL Jérôme</v>
      </c>
      <c r="AE28" s="49"/>
      <c r="AF28" s="53" t="str">
        <f t="shared" si="25"/>
        <v/>
      </c>
      <c r="AG28" s="54" t="str">
        <f t="shared" si="26"/>
        <v/>
      </c>
    </row>
    <row r="29" spans="2:33" x14ac:dyDescent="0.2">
      <c r="B29" s="42" t="s">
        <v>19</v>
      </c>
      <c r="C29" s="46" t="s">
        <v>31</v>
      </c>
      <c r="D29" s="49" t="str">
        <f>VLOOKUP(B29,'TIRAGE AU SORT'!$C$3:$D$18,2)</f>
        <v>MOSBACH Frédéric</v>
      </c>
      <c r="E29" s="44"/>
      <c r="F29" s="57">
        <f t="shared" si="18"/>
        <v>0</v>
      </c>
      <c r="G29" s="44"/>
      <c r="H29" s="49" t="str">
        <f>VLOOKUP(C29,'TIRAGE AU SORT'!$C$3:$D$18,2)</f>
        <v>MOSBACH Laurène</v>
      </c>
      <c r="I29" s="49"/>
      <c r="J29" s="53" t="str">
        <f t="shared" si="19"/>
        <v/>
      </c>
      <c r="K29" s="54" t="str">
        <f t="shared" si="20"/>
        <v/>
      </c>
      <c r="M29" s="42" t="s">
        <v>19</v>
      </c>
      <c r="N29" s="82" t="s">
        <v>42</v>
      </c>
      <c r="O29" s="49" t="str">
        <f>VLOOKUP(M29,'TIRAGE AU SORT'!$C$3:$D$18,2)</f>
        <v>MOSBACH Frédéric</v>
      </c>
      <c r="P29" s="44"/>
      <c r="Q29" s="57">
        <f t="shared" si="21"/>
        <v>0</v>
      </c>
      <c r="R29" s="44"/>
      <c r="S29" s="49" t="str">
        <f>VLOOKUP(N29,'TIRAGE AU SORT'!$C$3:$D$18,2)</f>
        <v>MOSBACH Sylvie</v>
      </c>
      <c r="T29" s="49"/>
      <c r="U29" s="53" t="str">
        <f t="shared" si="22"/>
        <v/>
      </c>
      <c r="V29" s="54" t="str">
        <f t="shared" si="23"/>
        <v/>
      </c>
      <c r="X29" s="61" t="s">
        <v>25</v>
      </c>
      <c r="Y29" s="95" t="s">
        <v>26</v>
      </c>
      <c r="Z29" s="49" t="str">
        <f>VLOOKUP(X29,'TIRAGE AU SORT'!$C$3:$D$18,2)</f>
        <v>GUEREL Stéphane</v>
      </c>
      <c r="AA29" s="44"/>
      <c r="AB29" s="57">
        <f t="shared" si="24"/>
        <v>0</v>
      </c>
      <c r="AC29" s="44"/>
      <c r="AD29" s="49" t="str">
        <f>VLOOKUP(Y29,'TIRAGE AU SORT'!$C$3:$D$18,2)</f>
        <v>SAUNDERS Yvric</v>
      </c>
      <c r="AE29" s="49"/>
      <c r="AF29" s="53" t="str">
        <f t="shared" si="25"/>
        <v/>
      </c>
      <c r="AG29" s="54" t="str">
        <f t="shared" si="26"/>
        <v/>
      </c>
    </row>
    <row r="30" spans="2:33" x14ac:dyDescent="0.2">
      <c r="B30" s="61" t="s">
        <v>24</v>
      </c>
      <c r="C30" s="82" t="s">
        <v>40</v>
      </c>
      <c r="D30" s="49" t="str">
        <f>VLOOKUP(B30,'TIRAGE AU SORT'!$C$3:$D$18,2)</f>
        <v>GUIZARD Jean-Michel</v>
      </c>
      <c r="E30" s="44"/>
      <c r="F30" s="57">
        <f t="shared" si="18"/>
        <v>0</v>
      </c>
      <c r="G30" s="44"/>
      <c r="H30" s="49" t="str">
        <f>VLOOKUP(C30,'TIRAGE AU SORT'!$C$3:$D$18,2)</f>
        <v>METIER Sébastien</v>
      </c>
      <c r="I30" s="49"/>
      <c r="J30" s="53" t="str">
        <f t="shared" si="19"/>
        <v/>
      </c>
      <c r="K30" s="54" t="str">
        <f t="shared" si="20"/>
        <v/>
      </c>
      <c r="M30" s="61" t="s">
        <v>24</v>
      </c>
      <c r="N30" s="46" t="s">
        <v>34</v>
      </c>
      <c r="O30" s="49" t="str">
        <f>VLOOKUP(M30,'TIRAGE AU SORT'!$C$3:$D$18,2)</f>
        <v>GUIZARD Jean-Michel</v>
      </c>
      <c r="P30" s="44"/>
      <c r="Q30" s="57">
        <f t="shared" si="21"/>
        <v>0</v>
      </c>
      <c r="R30" s="44"/>
      <c r="S30" s="49" t="str">
        <f>VLOOKUP(N30,'TIRAGE AU SORT'!$C$3:$D$18,2)</f>
        <v>SAUNDERS Delphine</v>
      </c>
      <c r="T30" s="49"/>
      <c r="U30" s="53" t="str">
        <f t="shared" si="22"/>
        <v/>
      </c>
      <c r="V30" s="54" t="str">
        <f t="shared" si="23"/>
        <v/>
      </c>
      <c r="X30" s="45" t="s">
        <v>31</v>
      </c>
      <c r="Y30" s="46" t="s">
        <v>34</v>
      </c>
      <c r="Z30" s="49" t="str">
        <f>VLOOKUP(X30,'TIRAGE AU SORT'!$C$3:$D$18,2)</f>
        <v>MOSBACH Laurène</v>
      </c>
      <c r="AA30" s="44"/>
      <c r="AB30" s="57">
        <f t="shared" si="24"/>
        <v>0</v>
      </c>
      <c r="AC30" s="44"/>
      <c r="AD30" s="49" t="str">
        <f>VLOOKUP(Y30,'TIRAGE AU SORT'!$C$3:$D$18,2)</f>
        <v>SAUNDERS Delphine</v>
      </c>
      <c r="AE30" s="49"/>
      <c r="AF30" s="53" t="str">
        <f t="shared" si="25"/>
        <v/>
      </c>
      <c r="AG30" s="54" t="str">
        <f t="shared" si="26"/>
        <v/>
      </c>
    </row>
    <row r="31" spans="2:33" x14ac:dyDescent="0.2">
      <c r="B31" s="61" t="s">
        <v>25</v>
      </c>
      <c r="C31" s="82" t="s">
        <v>41</v>
      </c>
      <c r="D31" s="49" t="str">
        <f>VLOOKUP(B31,'TIRAGE AU SORT'!$C$3:$D$18,2)</f>
        <v>GUEREL Stéphane</v>
      </c>
      <c r="E31" s="44"/>
      <c r="F31" s="57">
        <f t="shared" si="18"/>
        <v>0</v>
      </c>
      <c r="G31" s="44"/>
      <c r="H31" s="49" t="str">
        <f>VLOOKUP(C31,'TIRAGE AU SORT'!$C$3:$D$18,2)</f>
        <v>LOUIN Catherine</v>
      </c>
      <c r="I31" s="49"/>
      <c r="J31" s="53" t="str">
        <f t="shared" si="19"/>
        <v/>
      </c>
      <c r="K31" s="54" t="str">
        <f t="shared" si="20"/>
        <v/>
      </c>
      <c r="M31" s="61" t="s">
        <v>25</v>
      </c>
      <c r="N31" s="46" t="s">
        <v>32</v>
      </c>
      <c r="O31" s="49" t="str">
        <f>VLOOKUP(M31,'TIRAGE AU SORT'!$C$3:$D$18,2)</f>
        <v>GUEREL Stéphane</v>
      </c>
      <c r="P31" s="44"/>
      <c r="Q31" s="57">
        <f t="shared" si="21"/>
        <v>0</v>
      </c>
      <c r="R31" s="44"/>
      <c r="S31" s="49" t="str">
        <f>VLOOKUP(N31,'TIRAGE AU SORT'!$C$3:$D$18,2)</f>
        <v>BELLEVILLE Pierre</v>
      </c>
      <c r="T31" s="49"/>
      <c r="U31" s="53" t="str">
        <f t="shared" si="22"/>
        <v/>
      </c>
      <c r="V31" s="54" t="str">
        <f t="shared" si="23"/>
        <v/>
      </c>
      <c r="X31" s="45" t="s">
        <v>32</v>
      </c>
      <c r="Y31" s="46" t="s">
        <v>33</v>
      </c>
      <c r="Z31" s="49" t="str">
        <f>VLOOKUP(X31,'TIRAGE AU SORT'!$C$3:$D$18,2)</f>
        <v>BELLEVILLE Pierre</v>
      </c>
      <c r="AA31" s="44"/>
      <c r="AB31" s="57">
        <f t="shared" si="24"/>
        <v>0</v>
      </c>
      <c r="AC31" s="44"/>
      <c r="AD31" s="49" t="str">
        <f>VLOOKUP(Y31,'TIRAGE AU SORT'!$C$3:$D$18,2)</f>
        <v>BOURGES Colette</v>
      </c>
      <c r="AE31" s="49"/>
      <c r="AF31" s="53" t="str">
        <f t="shared" si="25"/>
        <v/>
      </c>
      <c r="AG31" s="54" t="str">
        <f t="shared" si="26"/>
        <v/>
      </c>
    </row>
    <row r="32" spans="2:33" x14ac:dyDescent="0.2">
      <c r="B32" s="61" t="s">
        <v>26</v>
      </c>
      <c r="C32" s="82" t="s">
        <v>39</v>
      </c>
      <c r="D32" s="49" t="str">
        <f>VLOOKUP(B32,'TIRAGE AU SORT'!$C$3:$D$18,2)</f>
        <v>SAUNDERS Yvric</v>
      </c>
      <c r="E32" s="44"/>
      <c r="F32" s="57">
        <f t="shared" si="18"/>
        <v>0</v>
      </c>
      <c r="G32" s="44"/>
      <c r="H32" s="49" t="str">
        <f>VLOOKUP(C32,'TIRAGE AU SORT'!$C$3:$D$18,2)</f>
        <v>MARIN Yann</v>
      </c>
      <c r="I32" s="49"/>
      <c r="J32" s="53" t="str">
        <f t="shared" si="19"/>
        <v/>
      </c>
      <c r="K32" s="54" t="str">
        <f t="shared" si="20"/>
        <v/>
      </c>
      <c r="M32" s="61" t="s">
        <v>26</v>
      </c>
      <c r="N32" s="46" t="s">
        <v>31</v>
      </c>
      <c r="O32" s="49" t="str">
        <f>VLOOKUP(M32,'TIRAGE AU SORT'!$C$3:$D$18,2)</f>
        <v>SAUNDERS Yvric</v>
      </c>
      <c r="P32" s="44"/>
      <c r="Q32" s="57">
        <f t="shared" si="21"/>
        <v>0</v>
      </c>
      <c r="R32" s="44"/>
      <c r="S32" s="49" t="str">
        <f>VLOOKUP(N32,'TIRAGE AU SORT'!$C$3:$D$18,2)</f>
        <v>MOSBACH Laurène</v>
      </c>
      <c r="T32" s="49"/>
      <c r="U32" s="53" t="str">
        <f t="shared" si="22"/>
        <v/>
      </c>
      <c r="V32" s="54" t="str">
        <f t="shared" si="23"/>
        <v/>
      </c>
      <c r="X32" s="81" t="s">
        <v>39</v>
      </c>
      <c r="Y32" s="82" t="s">
        <v>42</v>
      </c>
      <c r="Z32" s="49" t="str">
        <f>VLOOKUP(X32,'TIRAGE AU SORT'!$C$3:$D$18,2)</f>
        <v>MARIN Yann</v>
      </c>
      <c r="AA32" s="44"/>
      <c r="AB32" s="57">
        <f t="shared" si="24"/>
        <v>0</v>
      </c>
      <c r="AC32" s="44"/>
      <c r="AD32" s="49" t="str">
        <f>VLOOKUP(Y32,'TIRAGE AU SORT'!$C$3:$D$18,2)</f>
        <v>MOSBACH Sylvie</v>
      </c>
      <c r="AE32" s="49"/>
      <c r="AF32" s="53" t="str">
        <f t="shared" si="25"/>
        <v/>
      </c>
      <c r="AG32" s="54" t="str">
        <f t="shared" si="26"/>
        <v/>
      </c>
    </row>
    <row r="33" spans="2:33" ht="12.75" thickBot="1" x14ac:dyDescent="0.25">
      <c r="B33" s="97" t="s">
        <v>27</v>
      </c>
      <c r="C33" s="84" t="s">
        <v>42</v>
      </c>
      <c r="D33" s="50" t="str">
        <f>VLOOKUP(B33,'TIRAGE AU SORT'!$C$3:$D$18,2)</f>
        <v>GUEREL Jérôme</v>
      </c>
      <c r="E33" s="48"/>
      <c r="F33" s="58">
        <f t="shared" si="18"/>
        <v>0</v>
      </c>
      <c r="G33" s="48"/>
      <c r="H33" s="50" t="str">
        <f>VLOOKUP(C33,'TIRAGE AU SORT'!$C$3:$D$18,2)</f>
        <v>MOSBACH Sylvie</v>
      </c>
      <c r="I33" s="50"/>
      <c r="J33" s="55" t="str">
        <f t="shared" si="19"/>
        <v/>
      </c>
      <c r="K33" s="56" t="str">
        <f t="shared" si="20"/>
        <v/>
      </c>
      <c r="M33" s="97" t="s">
        <v>27</v>
      </c>
      <c r="N33" s="64" t="s">
        <v>33</v>
      </c>
      <c r="O33" s="50" t="str">
        <f>VLOOKUP(M33,'TIRAGE AU SORT'!$C$3:$D$18,2)</f>
        <v>GUEREL Jérôme</v>
      </c>
      <c r="P33" s="48"/>
      <c r="Q33" s="58">
        <f t="shared" si="21"/>
        <v>0</v>
      </c>
      <c r="R33" s="48"/>
      <c r="S33" s="50" t="str">
        <f>VLOOKUP(N33,'TIRAGE AU SORT'!$C$3:$D$18,2)</f>
        <v>BOURGES Colette</v>
      </c>
      <c r="T33" s="50"/>
      <c r="U33" s="55" t="str">
        <f t="shared" si="22"/>
        <v/>
      </c>
      <c r="V33" s="56" t="str">
        <f t="shared" si="23"/>
        <v/>
      </c>
      <c r="X33" s="83" t="s">
        <v>40</v>
      </c>
      <c r="Y33" s="84" t="s">
        <v>41</v>
      </c>
      <c r="Z33" s="50" t="str">
        <f>VLOOKUP(X33,'TIRAGE AU SORT'!$C$3:$D$18,2)</f>
        <v>METIER Sébastien</v>
      </c>
      <c r="AA33" s="48"/>
      <c r="AB33" s="58">
        <f t="shared" si="24"/>
        <v>0</v>
      </c>
      <c r="AC33" s="48"/>
      <c r="AD33" s="50" t="str">
        <f>VLOOKUP(Y33,'TIRAGE AU SORT'!$C$3:$D$18,2)</f>
        <v>LOUIN Catherine</v>
      </c>
      <c r="AE33" s="50"/>
      <c r="AF33" s="55" t="str">
        <f t="shared" si="25"/>
        <v/>
      </c>
      <c r="AG33" s="56" t="str">
        <f t="shared" si="26"/>
        <v/>
      </c>
    </row>
    <row r="34" spans="2:33" ht="12.75" thickTop="1" x14ac:dyDescent="0.2"/>
  </sheetData>
  <sheetProtection sheet="1" objects="1" scenarios="1" selectLockedCells="1"/>
  <mergeCells count="9">
    <mergeCell ref="B24:K24"/>
    <mergeCell ref="M24:V24"/>
    <mergeCell ref="X24:AG24"/>
    <mergeCell ref="B2:K2"/>
    <mergeCell ref="M2:V2"/>
    <mergeCell ref="X2:AG2"/>
    <mergeCell ref="B13:K13"/>
    <mergeCell ref="M13:V13"/>
    <mergeCell ref="X13:AG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34"/>
  <sheetViews>
    <sheetView showGridLines="0" workbookViewId="0">
      <selection activeCell="P40" sqref="P40"/>
    </sheetView>
  </sheetViews>
  <sheetFormatPr baseColWidth="10" defaultRowHeight="13.5" customHeight="1" x14ac:dyDescent="0.2"/>
  <cols>
    <col min="1" max="1" width="0.85546875" style="30" customWidth="1"/>
    <col min="2" max="2" width="1.85546875" style="65" bestFit="1" customWidth="1"/>
    <col min="3" max="3" width="3.85546875" style="30" bestFit="1" customWidth="1"/>
    <col min="4" max="4" width="21.7109375" style="30" customWidth="1"/>
    <col min="5" max="5" width="0.85546875" style="30" customWidth="1"/>
    <col min="6" max="6" width="1.85546875" style="65" bestFit="1" customWidth="1"/>
    <col min="7" max="7" width="3.85546875" style="30" bestFit="1" customWidth="1"/>
    <col min="8" max="8" width="21.7109375" style="30" customWidth="1"/>
    <col min="9" max="9" width="0.85546875" style="30" customWidth="1"/>
    <col min="10" max="10" width="1.85546875" style="65" bestFit="1" customWidth="1"/>
    <col min="11" max="11" width="3.85546875" style="30" bestFit="1" customWidth="1"/>
    <col min="12" max="12" width="21.7109375" style="30" customWidth="1"/>
    <col min="13" max="13" width="0.85546875" style="30" customWidth="1"/>
    <col min="14" max="14" width="1.85546875" style="65" bestFit="1" customWidth="1"/>
    <col min="15" max="15" width="3.85546875" style="30" bestFit="1" customWidth="1"/>
    <col min="16" max="16" width="21.7109375" style="30" customWidth="1"/>
    <col min="17" max="17" width="0.85546875" style="30" customWidth="1"/>
    <col min="18" max="18" width="1.85546875" style="65" bestFit="1" customWidth="1"/>
    <col min="19" max="19" width="3.85546875" style="30" bestFit="1" customWidth="1"/>
    <col min="20" max="20" width="21.7109375" style="30" customWidth="1"/>
    <col min="21" max="21" width="0.85546875" style="30" customWidth="1"/>
    <col min="22" max="22" width="1.85546875" style="65" bestFit="1" customWidth="1"/>
    <col min="23" max="23" width="3.85546875" style="30" bestFit="1" customWidth="1"/>
    <col min="24" max="24" width="21.7109375" style="30" customWidth="1"/>
    <col min="25" max="25" width="0.85546875" style="30" customWidth="1"/>
    <col min="26" max="26" width="1.85546875" style="65" bestFit="1" customWidth="1"/>
    <col min="27" max="27" width="3.85546875" style="30" bestFit="1" customWidth="1"/>
    <col min="28" max="28" width="21.7109375" style="30" customWidth="1"/>
    <col min="29" max="29" width="0.85546875" style="30" customWidth="1"/>
    <col min="30" max="30" width="1.85546875" style="65" bestFit="1" customWidth="1"/>
    <col min="31" max="31" width="3.85546875" style="30" bestFit="1" customWidth="1"/>
    <col min="32" max="32" width="21.7109375" style="30" customWidth="1"/>
    <col min="33" max="16384" width="11.42578125" style="30"/>
  </cols>
  <sheetData>
    <row r="1" spans="2:32" ht="6" customHeight="1" x14ac:dyDescent="0.2"/>
    <row r="2" spans="2:32" s="31" customFormat="1" ht="13.5" customHeight="1" x14ac:dyDescent="0.25">
      <c r="B2" s="75" t="s">
        <v>16</v>
      </c>
      <c r="C2" s="149" t="str">
        <f>VLOOKUP(B2,'TIRAGE AU SORT'!$C$3:$D$18,2)</f>
        <v>MENSAH-DJOBOKU Têtê-Yao</v>
      </c>
      <c r="D2" s="150"/>
      <c r="F2" s="75" t="s">
        <v>17</v>
      </c>
      <c r="G2" s="149" t="str">
        <f>VLOOKUP(F2,'TIRAGE AU SORT'!$C$3:$D$18,2)</f>
        <v>FORT Daniel</v>
      </c>
      <c r="H2" s="150"/>
      <c r="J2" s="75" t="s">
        <v>18</v>
      </c>
      <c r="K2" s="149" t="str">
        <f>VLOOKUP(J2,'TIRAGE AU SORT'!$C$3:$D$18,2)</f>
        <v>GOULT Renaud</v>
      </c>
      <c r="L2" s="150"/>
      <c r="N2" s="75" t="s">
        <v>19</v>
      </c>
      <c r="O2" s="149" t="str">
        <f>VLOOKUP(N2,'TIRAGE AU SORT'!$C$3:$D$18,2)</f>
        <v>MOSBACH Frédéric</v>
      </c>
      <c r="P2" s="150"/>
      <c r="R2" s="88" t="s">
        <v>31</v>
      </c>
      <c r="S2" s="153" t="str">
        <f>VLOOKUP(R2,'TIRAGE AU SORT'!$C$3:$D$18,2)</f>
        <v>MOSBACH Laurène</v>
      </c>
      <c r="T2" s="154"/>
      <c r="V2" s="88" t="s">
        <v>32</v>
      </c>
      <c r="W2" s="153" t="str">
        <f>VLOOKUP(V2,'TIRAGE AU SORT'!$C$3:$D$18,2)</f>
        <v>BELLEVILLE Pierre</v>
      </c>
      <c r="X2" s="154"/>
      <c r="Z2" s="88" t="s">
        <v>33</v>
      </c>
      <c r="AA2" s="153" t="str">
        <f>VLOOKUP(Z2,'TIRAGE AU SORT'!$C$3:$D$18,2)</f>
        <v>BOURGES Colette</v>
      </c>
      <c r="AB2" s="154"/>
      <c r="AD2" s="88" t="s">
        <v>34</v>
      </c>
      <c r="AE2" s="153" t="str">
        <f>VLOOKUP(AD2,'TIRAGE AU SORT'!$C$3:$D$18,2)</f>
        <v>SAUNDERS Delphine</v>
      </c>
      <c r="AF2" s="154"/>
    </row>
    <row r="3" spans="2:32" ht="13.5" customHeight="1" x14ac:dyDescent="0.2">
      <c r="B3" s="62">
        <v>1</v>
      </c>
      <c r="C3" s="43" t="s">
        <v>17</v>
      </c>
      <c r="D3" s="73" t="str">
        <f>VLOOKUP(C3,'TIRAGE AU SORT'!$C$3:$D$18,2)</f>
        <v>FORT Daniel</v>
      </c>
      <c r="F3" s="62">
        <v>1</v>
      </c>
      <c r="G3" s="43" t="s">
        <v>16</v>
      </c>
      <c r="H3" s="73" t="str">
        <f>VLOOKUP(G3,'TIRAGE AU SORT'!$C$3:$D$18,2)</f>
        <v>MENSAH-DJOBOKU Têtê-Yao</v>
      </c>
      <c r="J3" s="62">
        <v>1</v>
      </c>
      <c r="K3" s="43" t="s">
        <v>19</v>
      </c>
      <c r="L3" s="73" t="str">
        <f>VLOOKUP(K3,'TIRAGE AU SORT'!$C$3:$D$18,2)</f>
        <v>MOSBACH Frédéric</v>
      </c>
      <c r="N3" s="62">
        <v>1</v>
      </c>
      <c r="O3" s="43" t="s">
        <v>18</v>
      </c>
      <c r="P3" s="73" t="str">
        <f>VLOOKUP(O3,'TIRAGE AU SORT'!$C$3:$D$18,2)</f>
        <v>GOULT Renaud</v>
      </c>
      <c r="R3" s="86">
        <v>1</v>
      </c>
      <c r="S3" s="46" t="s">
        <v>32</v>
      </c>
      <c r="T3" s="73" t="str">
        <f>VLOOKUP(S3,'TIRAGE AU SORT'!$C$3:$D$18,2)</f>
        <v>BELLEVILLE Pierre</v>
      </c>
      <c r="V3" s="86">
        <v>1</v>
      </c>
      <c r="W3" s="46" t="s">
        <v>31</v>
      </c>
      <c r="X3" s="73" t="str">
        <f>VLOOKUP(W3,'TIRAGE AU SORT'!$C$3:$D$18,2)</f>
        <v>MOSBACH Laurène</v>
      </c>
      <c r="Z3" s="86">
        <v>1</v>
      </c>
      <c r="AA3" s="46" t="s">
        <v>34</v>
      </c>
      <c r="AB3" s="73" t="str">
        <f>VLOOKUP(AA3,'TIRAGE AU SORT'!$C$3:$D$18,2)</f>
        <v>SAUNDERS Delphine</v>
      </c>
      <c r="AD3" s="86">
        <v>1</v>
      </c>
      <c r="AE3" s="46" t="s">
        <v>33</v>
      </c>
      <c r="AF3" s="73" t="str">
        <f>VLOOKUP(AE3,'TIRAGE AU SORT'!$C$3:$D$18,2)</f>
        <v>BOURGES Colette</v>
      </c>
    </row>
    <row r="4" spans="2:32" ht="13.5" customHeight="1" x14ac:dyDescent="0.2">
      <c r="B4" s="62">
        <v>2</v>
      </c>
      <c r="C4" s="95" t="s">
        <v>25</v>
      </c>
      <c r="D4" s="73" t="str">
        <f>VLOOKUP(C4,'TIRAGE AU SORT'!$C$3:$D$18,2)</f>
        <v>GUEREL Stéphane</v>
      </c>
      <c r="F4" s="62">
        <v>2</v>
      </c>
      <c r="G4" s="95" t="s">
        <v>24</v>
      </c>
      <c r="H4" s="73" t="str">
        <f>VLOOKUP(G4,'TIRAGE AU SORT'!$C$3:$D$18,2)</f>
        <v>GUIZARD Jean-Michel</v>
      </c>
      <c r="J4" s="62">
        <v>2</v>
      </c>
      <c r="K4" s="95" t="s">
        <v>27</v>
      </c>
      <c r="L4" s="73" t="str">
        <f>VLOOKUP(K4,'TIRAGE AU SORT'!$C$3:$D$18,2)</f>
        <v>GUEREL Jérôme</v>
      </c>
      <c r="N4" s="62">
        <v>2</v>
      </c>
      <c r="O4" s="95" t="s">
        <v>26</v>
      </c>
      <c r="P4" s="73" t="str">
        <f>VLOOKUP(O4,'TIRAGE AU SORT'!$C$3:$D$18,2)</f>
        <v>SAUNDERS Yvric</v>
      </c>
      <c r="R4" s="86">
        <v>2</v>
      </c>
      <c r="S4" s="82" t="s">
        <v>41</v>
      </c>
      <c r="T4" s="73" t="str">
        <f>VLOOKUP(S4,'TIRAGE AU SORT'!$C$3:$D$18,2)</f>
        <v>LOUIN Catherine</v>
      </c>
      <c r="V4" s="86">
        <v>2</v>
      </c>
      <c r="W4" s="82" t="s">
        <v>42</v>
      </c>
      <c r="X4" s="73" t="str">
        <f>VLOOKUP(W4,'TIRAGE AU SORT'!$C$3:$D$18,2)</f>
        <v>MOSBACH Sylvie</v>
      </c>
      <c r="Z4" s="86">
        <v>2</v>
      </c>
      <c r="AA4" s="82" t="s">
        <v>39</v>
      </c>
      <c r="AB4" s="73" t="str">
        <f>VLOOKUP(AA4,'TIRAGE AU SORT'!$C$3:$D$18,2)</f>
        <v>MARIN Yann</v>
      </c>
      <c r="AD4" s="86">
        <v>2</v>
      </c>
      <c r="AE4" s="82" t="s">
        <v>40</v>
      </c>
      <c r="AF4" s="73" t="str">
        <f>VLOOKUP(AE4,'TIRAGE AU SORT'!$C$3:$D$18,2)</f>
        <v>METIER Sébastien</v>
      </c>
    </row>
    <row r="5" spans="2:32" ht="13.5" customHeight="1" x14ac:dyDescent="0.2">
      <c r="B5" s="62">
        <v>3</v>
      </c>
      <c r="C5" s="46" t="s">
        <v>31</v>
      </c>
      <c r="D5" s="73" t="str">
        <f>VLOOKUP(C5,'TIRAGE AU SORT'!$C$3:$D$18,2)</f>
        <v>MOSBACH Laurène</v>
      </c>
      <c r="F5" s="62">
        <v>3</v>
      </c>
      <c r="G5" s="46" t="s">
        <v>32</v>
      </c>
      <c r="H5" s="73" t="str">
        <f>VLOOKUP(G5,'TIRAGE AU SORT'!$C$3:$D$18,2)</f>
        <v>BELLEVILLE Pierre</v>
      </c>
      <c r="J5" s="62">
        <v>3</v>
      </c>
      <c r="K5" s="46" t="s">
        <v>33</v>
      </c>
      <c r="L5" s="73" t="str">
        <f>VLOOKUP(K5,'TIRAGE AU SORT'!$C$3:$D$18,2)</f>
        <v>BOURGES Colette</v>
      </c>
      <c r="N5" s="62">
        <v>3</v>
      </c>
      <c r="O5" s="46" t="s">
        <v>34</v>
      </c>
      <c r="P5" s="73" t="str">
        <f>VLOOKUP(O5,'TIRAGE AU SORT'!$C$3:$D$18,2)</f>
        <v>SAUNDERS Delphine</v>
      </c>
      <c r="R5" s="86">
        <v>3</v>
      </c>
      <c r="S5" s="43" t="s">
        <v>16</v>
      </c>
      <c r="T5" s="73" t="str">
        <f>VLOOKUP(S5,'TIRAGE AU SORT'!$C$3:$D$18,2)</f>
        <v>MENSAH-DJOBOKU Têtê-Yao</v>
      </c>
      <c r="V5" s="86">
        <v>3</v>
      </c>
      <c r="W5" s="43" t="s">
        <v>17</v>
      </c>
      <c r="X5" s="73" t="str">
        <f>VLOOKUP(W5,'TIRAGE AU SORT'!$C$3:$D$18,2)</f>
        <v>FORT Daniel</v>
      </c>
      <c r="Z5" s="86">
        <v>3</v>
      </c>
      <c r="AA5" s="43" t="s">
        <v>18</v>
      </c>
      <c r="AB5" s="73" t="str">
        <f>VLOOKUP(AA5,'TIRAGE AU SORT'!$C$3:$D$18,2)</f>
        <v>GOULT Renaud</v>
      </c>
      <c r="AD5" s="86">
        <v>3</v>
      </c>
      <c r="AE5" s="43" t="s">
        <v>19</v>
      </c>
      <c r="AF5" s="73" t="str">
        <f>VLOOKUP(AE5,'TIRAGE AU SORT'!$C$3:$D$18,2)</f>
        <v>MOSBACH Frédéric</v>
      </c>
    </row>
    <row r="6" spans="2:32" ht="13.5" customHeight="1" x14ac:dyDescent="0.2">
      <c r="B6" s="62">
        <v>4</v>
      </c>
      <c r="C6" s="82" t="s">
        <v>40</v>
      </c>
      <c r="D6" s="73" t="str">
        <f>VLOOKUP(C6,'TIRAGE AU SORT'!$C$3:$D$18,2)</f>
        <v>METIER Sébastien</v>
      </c>
      <c r="F6" s="62">
        <v>4</v>
      </c>
      <c r="G6" s="82" t="s">
        <v>42</v>
      </c>
      <c r="H6" s="73" t="str">
        <f>VLOOKUP(G6,'TIRAGE AU SORT'!$C$3:$D$18,2)</f>
        <v>MOSBACH Sylvie</v>
      </c>
      <c r="J6" s="62">
        <v>4</v>
      </c>
      <c r="K6" s="82" t="s">
        <v>39</v>
      </c>
      <c r="L6" s="73" t="str">
        <f>VLOOKUP(K6,'TIRAGE AU SORT'!$C$3:$D$18,2)</f>
        <v>MARIN Yann</v>
      </c>
      <c r="N6" s="62">
        <v>4</v>
      </c>
      <c r="O6" s="82" t="s">
        <v>41</v>
      </c>
      <c r="P6" s="73" t="str">
        <f>VLOOKUP(O6,'TIRAGE AU SORT'!$C$3:$D$18,2)</f>
        <v>LOUIN Catherine</v>
      </c>
      <c r="R6" s="86">
        <v>4</v>
      </c>
      <c r="S6" s="95" t="s">
        <v>25</v>
      </c>
      <c r="T6" s="73" t="str">
        <f>VLOOKUP(S6,'TIRAGE AU SORT'!$C$3:$D$18,2)</f>
        <v>GUEREL Stéphane</v>
      </c>
      <c r="V6" s="86">
        <v>4</v>
      </c>
      <c r="W6" s="95" t="s">
        <v>27</v>
      </c>
      <c r="X6" s="73" t="str">
        <f>VLOOKUP(W6,'TIRAGE AU SORT'!$C$3:$D$18,2)</f>
        <v>GUEREL Jérôme</v>
      </c>
      <c r="Z6" s="86">
        <v>4</v>
      </c>
      <c r="AA6" s="95" t="s">
        <v>24</v>
      </c>
      <c r="AB6" s="73" t="str">
        <f>VLOOKUP(AA6,'TIRAGE AU SORT'!$C$3:$D$18,2)</f>
        <v>GUIZARD Jean-Michel</v>
      </c>
      <c r="AD6" s="86">
        <v>4</v>
      </c>
      <c r="AE6" s="95" t="s">
        <v>26</v>
      </c>
      <c r="AF6" s="73" t="str">
        <f>VLOOKUP(AE6,'TIRAGE AU SORT'!$C$3:$D$18,2)</f>
        <v>SAUNDERS Yvric</v>
      </c>
    </row>
    <row r="7" spans="2:32" ht="13.5" customHeight="1" x14ac:dyDescent="0.2">
      <c r="B7" s="62">
        <v>5</v>
      </c>
      <c r="C7" s="43" t="s">
        <v>18</v>
      </c>
      <c r="D7" s="73" t="str">
        <f>VLOOKUP(C7,'TIRAGE AU SORT'!$C$3:$D$18,2)</f>
        <v>GOULT Renaud</v>
      </c>
      <c r="F7" s="62">
        <v>5</v>
      </c>
      <c r="G7" s="43" t="s">
        <v>19</v>
      </c>
      <c r="H7" s="73" t="str">
        <f>VLOOKUP(G7,'TIRAGE AU SORT'!$C$3:$D$18,2)</f>
        <v>MOSBACH Frédéric</v>
      </c>
      <c r="J7" s="62">
        <v>5</v>
      </c>
      <c r="K7" s="43" t="s">
        <v>16</v>
      </c>
      <c r="L7" s="73" t="str">
        <f>VLOOKUP(K7,'TIRAGE AU SORT'!$C$3:$D$18,2)</f>
        <v>MENSAH-DJOBOKU Têtê-Yao</v>
      </c>
      <c r="N7" s="62">
        <v>5</v>
      </c>
      <c r="O7" s="43" t="s">
        <v>17</v>
      </c>
      <c r="P7" s="73" t="str">
        <f>VLOOKUP(O7,'TIRAGE AU SORT'!$C$3:$D$18,2)</f>
        <v>FORT Daniel</v>
      </c>
      <c r="R7" s="86">
        <v>5</v>
      </c>
      <c r="S7" s="46" t="s">
        <v>33</v>
      </c>
      <c r="T7" s="73" t="str">
        <f>VLOOKUP(S7,'TIRAGE AU SORT'!$C$3:$D$18,2)</f>
        <v>BOURGES Colette</v>
      </c>
      <c r="V7" s="86">
        <v>5</v>
      </c>
      <c r="W7" s="46" t="s">
        <v>34</v>
      </c>
      <c r="X7" s="73" t="str">
        <f>VLOOKUP(W7,'TIRAGE AU SORT'!$C$3:$D$18,2)</f>
        <v>SAUNDERS Delphine</v>
      </c>
      <c r="Z7" s="86">
        <v>5</v>
      </c>
      <c r="AA7" s="46" t="s">
        <v>31</v>
      </c>
      <c r="AB7" s="73" t="str">
        <f>VLOOKUP(AA7,'TIRAGE AU SORT'!$C$3:$D$18,2)</f>
        <v>MOSBACH Laurène</v>
      </c>
      <c r="AD7" s="86">
        <v>5</v>
      </c>
      <c r="AE7" s="46" t="s">
        <v>32</v>
      </c>
      <c r="AF7" s="73" t="str">
        <f>VLOOKUP(AE7,'TIRAGE AU SORT'!$C$3:$D$18,2)</f>
        <v>BELLEVILLE Pierre</v>
      </c>
    </row>
    <row r="8" spans="2:32" ht="13.5" customHeight="1" x14ac:dyDescent="0.2">
      <c r="B8" s="62">
        <v>6</v>
      </c>
      <c r="C8" s="95" t="s">
        <v>26</v>
      </c>
      <c r="D8" s="73" t="str">
        <f>VLOOKUP(C8,'TIRAGE AU SORT'!$C$3:$D$18,2)</f>
        <v>SAUNDERS Yvric</v>
      </c>
      <c r="F8" s="62">
        <v>6</v>
      </c>
      <c r="G8" s="95" t="s">
        <v>25</v>
      </c>
      <c r="H8" s="73" t="str">
        <f>VLOOKUP(G8,'TIRAGE AU SORT'!$C$3:$D$18,2)</f>
        <v>GUEREL Stéphane</v>
      </c>
      <c r="J8" s="62">
        <v>6</v>
      </c>
      <c r="K8" s="95" t="s">
        <v>24</v>
      </c>
      <c r="L8" s="73" t="str">
        <f>VLOOKUP(K8,'TIRAGE AU SORT'!$C$3:$D$18,2)</f>
        <v>GUIZARD Jean-Michel</v>
      </c>
      <c r="N8" s="62">
        <v>6</v>
      </c>
      <c r="O8" s="95" t="s">
        <v>27</v>
      </c>
      <c r="P8" s="73" t="str">
        <f>VLOOKUP(O8,'TIRAGE AU SORT'!$C$3:$D$18,2)</f>
        <v>GUEREL Jérôme</v>
      </c>
      <c r="R8" s="86">
        <v>6</v>
      </c>
      <c r="S8" s="82" t="s">
        <v>40</v>
      </c>
      <c r="T8" s="73" t="str">
        <f>VLOOKUP(S8,'TIRAGE AU SORT'!$C$3:$D$18,2)</f>
        <v>METIER Sébastien</v>
      </c>
      <c r="V8" s="86">
        <v>6</v>
      </c>
      <c r="W8" s="82" t="s">
        <v>39</v>
      </c>
      <c r="X8" s="73" t="str">
        <f>VLOOKUP(W8,'TIRAGE AU SORT'!$C$3:$D$18,2)</f>
        <v>MARIN Yann</v>
      </c>
      <c r="Z8" s="86">
        <v>6</v>
      </c>
      <c r="AA8" s="82" t="s">
        <v>41</v>
      </c>
      <c r="AB8" s="73" t="str">
        <f>VLOOKUP(AA8,'TIRAGE AU SORT'!$C$3:$D$18,2)</f>
        <v>LOUIN Catherine</v>
      </c>
      <c r="AD8" s="86">
        <v>6</v>
      </c>
      <c r="AE8" s="82" t="s">
        <v>42</v>
      </c>
      <c r="AF8" s="73" t="str">
        <f>VLOOKUP(AE8,'TIRAGE AU SORT'!$C$3:$D$18,2)</f>
        <v>MOSBACH Sylvie</v>
      </c>
    </row>
    <row r="9" spans="2:32" ht="13.5" customHeight="1" x14ac:dyDescent="0.2">
      <c r="B9" s="62">
        <v>7</v>
      </c>
      <c r="C9" s="46" t="s">
        <v>34</v>
      </c>
      <c r="D9" s="73" t="str">
        <f>VLOOKUP(C9,'TIRAGE AU SORT'!$C$3:$D$18,2)</f>
        <v>SAUNDERS Delphine</v>
      </c>
      <c r="F9" s="62">
        <v>7</v>
      </c>
      <c r="G9" s="46" t="s">
        <v>33</v>
      </c>
      <c r="H9" s="73" t="str">
        <f>VLOOKUP(G9,'TIRAGE AU SORT'!$C$3:$D$18,2)</f>
        <v>BOURGES Colette</v>
      </c>
      <c r="J9" s="62">
        <v>7</v>
      </c>
      <c r="K9" s="46" t="s">
        <v>32</v>
      </c>
      <c r="L9" s="73" t="str">
        <f>VLOOKUP(K9,'TIRAGE AU SORT'!$C$3:$D$18,2)</f>
        <v>BELLEVILLE Pierre</v>
      </c>
      <c r="N9" s="62">
        <v>7</v>
      </c>
      <c r="O9" s="46" t="s">
        <v>31</v>
      </c>
      <c r="P9" s="73" t="str">
        <f>VLOOKUP(O9,'TIRAGE AU SORT'!$C$3:$D$18,2)</f>
        <v>MOSBACH Laurène</v>
      </c>
      <c r="R9" s="86">
        <v>7</v>
      </c>
      <c r="S9" s="43" t="s">
        <v>19</v>
      </c>
      <c r="T9" s="73" t="str">
        <f>VLOOKUP(S9,'TIRAGE AU SORT'!$C$3:$D$18,2)</f>
        <v>MOSBACH Frédéric</v>
      </c>
      <c r="V9" s="86">
        <v>7</v>
      </c>
      <c r="W9" s="43" t="s">
        <v>18</v>
      </c>
      <c r="X9" s="73" t="str">
        <f>VLOOKUP(W9,'TIRAGE AU SORT'!$C$3:$D$18,2)</f>
        <v>GOULT Renaud</v>
      </c>
      <c r="Z9" s="86">
        <v>7</v>
      </c>
      <c r="AA9" s="43" t="s">
        <v>17</v>
      </c>
      <c r="AB9" s="73" t="str">
        <f>VLOOKUP(AA9,'TIRAGE AU SORT'!$C$3:$D$18,2)</f>
        <v>FORT Daniel</v>
      </c>
      <c r="AD9" s="86">
        <v>7</v>
      </c>
      <c r="AE9" s="43" t="s">
        <v>16</v>
      </c>
      <c r="AF9" s="73" t="str">
        <f>VLOOKUP(AE9,'TIRAGE AU SORT'!$C$3:$D$18,2)</f>
        <v>MENSAH-DJOBOKU Têtê-Yao</v>
      </c>
    </row>
    <row r="10" spans="2:32" ht="13.5" customHeight="1" x14ac:dyDescent="0.2">
      <c r="B10" s="62">
        <v>8</v>
      </c>
      <c r="C10" s="82" t="s">
        <v>39</v>
      </c>
      <c r="D10" s="73" t="str">
        <f>VLOOKUP(C10,'TIRAGE AU SORT'!$C$3:$D$18,2)</f>
        <v>MARIN Yann</v>
      </c>
      <c r="F10" s="62">
        <v>8</v>
      </c>
      <c r="G10" s="82" t="s">
        <v>41</v>
      </c>
      <c r="H10" s="73" t="str">
        <f>VLOOKUP(G10,'TIRAGE AU SORT'!$C$3:$D$18,2)</f>
        <v>LOUIN Catherine</v>
      </c>
      <c r="J10" s="62">
        <v>8</v>
      </c>
      <c r="K10" s="82" t="s">
        <v>40</v>
      </c>
      <c r="L10" s="73" t="str">
        <f>VLOOKUP(K10,'TIRAGE AU SORT'!$C$3:$D$18,2)</f>
        <v>METIER Sébastien</v>
      </c>
      <c r="N10" s="62">
        <v>8</v>
      </c>
      <c r="O10" s="82" t="s">
        <v>42</v>
      </c>
      <c r="P10" s="73" t="str">
        <f>VLOOKUP(O10,'TIRAGE AU SORT'!$C$3:$D$18,2)</f>
        <v>MOSBACH Sylvie</v>
      </c>
      <c r="R10" s="86">
        <v>8</v>
      </c>
      <c r="S10" s="95" t="s">
        <v>26</v>
      </c>
      <c r="T10" s="73" t="str">
        <f>VLOOKUP(S10,'TIRAGE AU SORT'!$C$3:$D$18,2)</f>
        <v>SAUNDERS Yvric</v>
      </c>
      <c r="V10" s="86">
        <v>8</v>
      </c>
      <c r="W10" s="95" t="s">
        <v>25</v>
      </c>
      <c r="X10" s="73" t="str">
        <f>VLOOKUP(W10,'TIRAGE AU SORT'!$C$3:$D$18,2)</f>
        <v>GUEREL Stéphane</v>
      </c>
      <c r="Z10" s="86">
        <v>8</v>
      </c>
      <c r="AA10" s="95" t="s">
        <v>27</v>
      </c>
      <c r="AB10" s="73" t="str">
        <f>VLOOKUP(AA10,'TIRAGE AU SORT'!$C$3:$D$18,2)</f>
        <v>GUEREL Jérôme</v>
      </c>
      <c r="AD10" s="86">
        <v>8</v>
      </c>
      <c r="AE10" s="95" t="s">
        <v>24</v>
      </c>
      <c r="AF10" s="73" t="str">
        <f>VLOOKUP(AE10,'TIRAGE AU SORT'!$C$3:$D$18,2)</f>
        <v>GUIZARD Jean-Michel</v>
      </c>
    </row>
    <row r="11" spans="2:32" ht="13.5" customHeight="1" thickBot="1" x14ac:dyDescent="0.25">
      <c r="B11" s="70">
        <v>9</v>
      </c>
      <c r="C11" s="43" t="s">
        <v>19</v>
      </c>
      <c r="D11" s="74" t="str">
        <f>VLOOKUP(C11,'TIRAGE AU SORT'!$C$3:$D$18,2)</f>
        <v>MOSBACH Frédéric</v>
      </c>
      <c r="F11" s="70">
        <v>9</v>
      </c>
      <c r="G11" s="43" t="s">
        <v>18</v>
      </c>
      <c r="H11" s="74" t="str">
        <f>VLOOKUP(G11,'TIRAGE AU SORT'!$C$3:$D$18,2)</f>
        <v>GOULT Renaud</v>
      </c>
      <c r="J11" s="70">
        <v>9</v>
      </c>
      <c r="K11" s="43" t="s">
        <v>17</v>
      </c>
      <c r="L11" s="74" t="str">
        <f>VLOOKUP(K11,'TIRAGE AU SORT'!$C$3:$D$18,2)</f>
        <v>FORT Daniel</v>
      </c>
      <c r="N11" s="70">
        <v>9</v>
      </c>
      <c r="O11" s="43" t="s">
        <v>16</v>
      </c>
      <c r="P11" s="74" t="str">
        <f>VLOOKUP(O11,'TIRAGE AU SORT'!$C$3:$D$18,2)</f>
        <v>MENSAH-DJOBOKU Têtê-Yao</v>
      </c>
      <c r="R11" s="87">
        <v>9</v>
      </c>
      <c r="S11" s="46" t="s">
        <v>34</v>
      </c>
      <c r="T11" s="74" t="str">
        <f>VLOOKUP(S11,'TIRAGE AU SORT'!$C$3:$D$18,2)</f>
        <v>SAUNDERS Delphine</v>
      </c>
      <c r="V11" s="87">
        <v>9</v>
      </c>
      <c r="W11" s="46" t="s">
        <v>33</v>
      </c>
      <c r="X11" s="74" t="str">
        <f>VLOOKUP(W11,'TIRAGE AU SORT'!$C$3:$D$18,2)</f>
        <v>BOURGES Colette</v>
      </c>
      <c r="Z11" s="87">
        <v>9</v>
      </c>
      <c r="AA11" s="46" t="s">
        <v>32</v>
      </c>
      <c r="AB11" s="74" t="str">
        <f>VLOOKUP(AA11,'TIRAGE AU SORT'!$C$3:$D$18,2)</f>
        <v>BELLEVILLE Pierre</v>
      </c>
      <c r="AD11" s="87">
        <v>9</v>
      </c>
      <c r="AE11" s="46" t="s">
        <v>31</v>
      </c>
      <c r="AF11" s="74" t="str">
        <f>VLOOKUP(AE11,'TIRAGE AU SORT'!$C$3:$D$18,2)</f>
        <v>MOSBACH Laurène</v>
      </c>
    </row>
    <row r="12" spans="2:32" ht="13.5" customHeight="1" thickTop="1" x14ac:dyDescent="0.2">
      <c r="B12" s="146" t="s">
        <v>69</v>
      </c>
      <c r="C12" s="96" t="s">
        <v>24</v>
      </c>
      <c r="D12" s="71" t="str">
        <f>VLOOKUP(C12,'TIRAGE AU SORT'!$C$3:$D$18,2)</f>
        <v>GUIZARD Jean-Michel</v>
      </c>
      <c r="F12" s="146" t="s">
        <v>69</v>
      </c>
      <c r="G12" s="96" t="s">
        <v>26</v>
      </c>
      <c r="H12" s="71" t="str">
        <f>VLOOKUP(G12,'TIRAGE AU SORT'!$C$3:$D$18,2)</f>
        <v>SAUNDERS Yvric</v>
      </c>
      <c r="J12" s="146" t="s">
        <v>69</v>
      </c>
      <c r="K12" s="96" t="s">
        <v>25</v>
      </c>
      <c r="L12" s="71" t="str">
        <f>VLOOKUP(K12,'TIRAGE AU SORT'!$C$3:$D$18,2)</f>
        <v>GUEREL Stéphane</v>
      </c>
      <c r="N12" s="146" t="s">
        <v>69</v>
      </c>
      <c r="O12" s="96" t="s">
        <v>24</v>
      </c>
      <c r="P12" s="71" t="str">
        <f>VLOOKUP(O12,'TIRAGE AU SORT'!$C$3:$D$18,2)</f>
        <v>GUIZARD Jean-Michel</v>
      </c>
      <c r="R12" s="146" t="s">
        <v>69</v>
      </c>
      <c r="S12" s="91" t="s">
        <v>17</v>
      </c>
      <c r="T12" s="71" t="str">
        <f>VLOOKUP(S12,'TIRAGE AU SORT'!$C$3:$D$18,2)</f>
        <v>FORT Daniel</v>
      </c>
      <c r="V12" s="146" t="s">
        <v>69</v>
      </c>
      <c r="W12" s="91" t="s">
        <v>16</v>
      </c>
      <c r="X12" s="71" t="str">
        <f>VLOOKUP(W12,'TIRAGE AU SORT'!$C$3:$D$18,2)</f>
        <v>MENSAH-DJOBOKU Têtê-Yao</v>
      </c>
      <c r="Z12" s="146" t="s">
        <v>69</v>
      </c>
      <c r="AA12" s="91" t="s">
        <v>16</v>
      </c>
      <c r="AB12" s="71" t="str">
        <f>VLOOKUP(AA12,'TIRAGE AU SORT'!$C$3:$D$18,2)</f>
        <v>MENSAH-DJOBOKU Têtê-Yao</v>
      </c>
      <c r="AD12" s="146" t="s">
        <v>69</v>
      </c>
      <c r="AE12" s="91" t="s">
        <v>17</v>
      </c>
      <c r="AF12" s="71" t="str">
        <f>VLOOKUP(AE12,'TIRAGE AU SORT'!$C$3:$D$18,2)</f>
        <v>FORT Daniel</v>
      </c>
    </row>
    <row r="13" spans="2:32" ht="13.5" customHeight="1" x14ac:dyDescent="0.2">
      <c r="B13" s="147"/>
      <c r="C13" s="68" t="s">
        <v>27</v>
      </c>
      <c r="D13" s="72" t="str">
        <f>VLOOKUP(C13,'TIRAGE AU SORT'!$C$3:$D$18,2)</f>
        <v>GUEREL Jérôme</v>
      </c>
      <c r="F13" s="147"/>
      <c r="G13" s="68" t="s">
        <v>27</v>
      </c>
      <c r="H13" s="72" t="str">
        <f>VLOOKUP(G13,'TIRAGE AU SORT'!$C$3:$D$18,2)</f>
        <v>GUEREL Jérôme</v>
      </c>
      <c r="J13" s="147"/>
      <c r="K13" s="68" t="s">
        <v>26</v>
      </c>
      <c r="L13" s="72" t="str">
        <f>VLOOKUP(K13,'TIRAGE AU SORT'!$C$3:$D$18,2)</f>
        <v>SAUNDERS Yvric</v>
      </c>
      <c r="N13" s="147"/>
      <c r="O13" s="68" t="s">
        <v>25</v>
      </c>
      <c r="P13" s="72" t="str">
        <f>VLOOKUP(O13,'TIRAGE AU SORT'!$C$3:$D$18,2)</f>
        <v>GUEREL Stéphane</v>
      </c>
      <c r="R13" s="147"/>
      <c r="S13" s="66" t="s">
        <v>18</v>
      </c>
      <c r="T13" s="72" t="str">
        <f>VLOOKUP(S13,'TIRAGE AU SORT'!$C$3:$D$18,2)</f>
        <v>GOULT Renaud</v>
      </c>
      <c r="V13" s="147"/>
      <c r="W13" s="66" t="s">
        <v>19</v>
      </c>
      <c r="X13" s="72" t="str">
        <f>VLOOKUP(W13,'TIRAGE AU SORT'!$C$3:$D$18,2)</f>
        <v>MOSBACH Frédéric</v>
      </c>
      <c r="Z13" s="147"/>
      <c r="AA13" s="66" t="s">
        <v>19</v>
      </c>
      <c r="AB13" s="72" t="str">
        <f>VLOOKUP(AA13,'TIRAGE AU SORT'!$C$3:$D$18,2)</f>
        <v>MOSBACH Frédéric</v>
      </c>
      <c r="AD13" s="147"/>
      <c r="AE13" s="66" t="s">
        <v>18</v>
      </c>
      <c r="AF13" s="72" t="str">
        <f>VLOOKUP(AE13,'TIRAGE AU SORT'!$C$3:$D$18,2)</f>
        <v>GOULT Renaud</v>
      </c>
    </row>
    <row r="14" spans="2:32" ht="13.5" customHeight="1" x14ac:dyDescent="0.2">
      <c r="B14" s="147"/>
      <c r="C14" s="67" t="s">
        <v>32</v>
      </c>
      <c r="D14" s="72" t="str">
        <f>VLOOKUP(C14,'TIRAGE AU SORT'!$C$3:$D$18,2)</f>
        <v>BELLEVILLE Pierre</v>
      </c>
      <c r="F14" s="147"/>
      <c r="G14" s="67" t="s">
        <v>31</v>
      </c>
      <c r="H14" s="72" t="str">
        <f>VLOOKUP(G14,'TIRAGE AU SORT'!$C$3:$D$18,2)</f>
        <v>MOSBACH Laurène</v>
      </c>
      <c r="J14" s="147"/>
      <c r="K14" s="67" t="s">
        <v>31</v>
      </c>
      <c r="L14" s="72" t="str">
        <f>VLOOKUP(K14,'TIRAGE AU SORT'!$C$3:$D$18,2)</f>
        <v>MOSBACH Laurène</v>
      </c>
      <c r="N14" s="147"/>
      <c r="O14" s="67" t="s">
        <v>32</v>
      </c>
      <c r="P14" s="72" t="str">
        <f>VLOOKUP(O14,'TIRAGE AU SORT'!$C$3:$D$18,2)</f>
        <v>BELLEVILLE Pierre</v>
      </c>
      <c r="R14" s="147"/>
      <c r="S14" s="68" t="s">
        <v>24</v>
      </c>
      <c r="T14" s="72" t="str">
        <f>VLOOKUP(S14,'TIRAGE AU SORT'!$C$3:$D$18,2)</f>
        <v>GUIZARD Jean-Michel</v>
      </c>
      <c r="V14" s="147"/>
      <c r="W14" s="68" t="s">
        <v>24</v>
      </c>
      <c r="X14" s="72" t="str">
        <f>VLOOKUP(W14,'TIRAGE AU SORT'!$C$3:$D$18,2)</f>
        <v>GUIZARD Jean-Michel</v>
      </c>
      <c r="Z14" s="147"/>
      <c r="AA14" s="68" t="s">
        <v>25</v>
      </c>
      <c r="AB14" s="72" t="str">
        <f>VLOOKUP(AA14,'TIRAGE AU SORT'!$C$3:$D$18,2)</f>
        <v>GUEREL Stéphane</v>
      </c>
      <c r="AD14" s="147"/>
      <c r="AE14" s="68" t="s">
        <v>25</v>
      </c>
      <c r="AF14" s="72" t="str">
        <f>VLOOKUP(AE14,'TIRAGE AU SORT'!$C$3:$D$18,2)</f>
        <v>GUEREL Stéphane</v>
      </c>
    </row>
    <row r="15" spans="2:32" ht="13.5" customHeight="1" x14ac:dyDescent="0.2">
      <c r="B15" s="147"/>
      <c r="C15" s="67" t="s">
        <v>33</v>
      </c>
      <c r="D15" s="72" t="str">
        <f>VLOOKUP(C15,'TIRAGE AU SORT'!$C$3:$D$18,2)</f>
        <v>BOURGES Colette</v>
      </c>
      <c r="F15" s="147"/>
      <c r="G15" s="67" t="s">
        <v>34</v>
      </c>
      <c r="H15" s="72" t="str">
        <f>VLOOKUP(G15,'TIRAGE AU SORT'!$C$3:$D$18,2)</f>
        <v>SAUNDERS Delphine</v>
      </c>
      <c r="J15" s="147"/>
      <c r="K15" s="67" t="s">
        <v>34</v>
      </c>
      <c r="L15" s="72" t="str">
        <f>VLOOKUP(K15,'TIRAGE AU SORT'!$C$3:$D$18,2)</f>
        <v>SAUNDERS Delphine</v>
      </c>
      <c r="N15" s="147"/>
      <c r="O15" s="67" t="s">
        <v>33</v>
      </c>
      <c r="P15" s="72" t="str">
        <f>VLOOKUP(O15,'TIRAGE AU SORT'!$C$3:$D$18,2)</f>
        <v>BOURGES Colette</v>
      </c>
      <c r="R15" s="147"/>
      <c r="S15" s="68" t="s">
        <v>27</v>
      </c>
      <c r="T15" s="72" t="str">
        <f>VLOOKUP(S15,'TIRAGE AU SORT'!$C$3:$D$18,2)</f>
        <v>GUEREL Jérôme</v>
      </c>
      <c r="V15" s="147"/>
      <c r="W15" s="68" t="s">
        <v>26</v>
      </c>
      <c r="X15" s="72" t="str">
        <f>VLOOKUP(W15,'TIRAGE AU SORT'!$C$3:$D$18,2)</f>
        <v>SAUNDERS Yvric</v>
      </c>
      <c r="Z15" s="147"/>
      <c r="AA15" s="68" t="s">
        <v>26</v>
      </c>
      <c r="AB15" s="72" t="str">
        <f>VLOOKUP(AA15,'TIRAGE AU SORT'!$C$3:$D$18,2)</f>
        <v>SAUNDERS Yvric</v>
      </c>
      <c r="AD15" s="147"/>
      <c r="AE15" s="68" t="s">
        <v>27</v>
      </c>
      <c r="AF15" s="72" t="str">
        <f>VLOOKUP(AE15,'TIRAGE AU SORT'!$C$3:$D$18,2)</f>
        <v>GUEREL Jérôme</v>
      </c>
    </row>
    <row r="16" spans="2:32" ht="13.5" customHeight="1" x14ac:dyDescent="0.2">
      <c r="B16" s="147"/>
      <c r="C16" s="93" t="s">
        <v>41</v>
      </c>
      <c r="D16" s="72" t="str">
        <f>VLOOKUP(C16,'TIRAGE AU SORT'!$C$3:$D$18,2)</f>
        <v>LOUIN Catherine</v>
      </c>
      <c r="F16" s="147"/>
      <c r="G16" s="93" t="s">
        <v>39</v>
      </c>
      <c r="H16" s="72" t="str">
        <f>VLOOKUP(G16,'TIRAGE AU SORT'!$C$3:$D$18,2)</f>
        <v>MARIN Yann</v>
      </c>
      <c r="J16" s="147"/>
      <c r="K16" s="93" t="s">
        <v>41</v>
      </c>
      <c r="L16" s="72" t="str">
        <f>VLOOKUP(K16,'TIRAGE AU SORT'!$C$3:$D$18,2)</f>
        <v>LOUIN Catherine</v>
      </c>
      <c r="N16" s="147"/>
      <c r="O16" s="93" t="s">
        <v>39</v>
      </c>
      <c r="P16" s="72" t="str">
        <f>VLOOKUP(O16,'TIRAGE AU SORT'!$C$3:$D$18,2)</f>
        <v>MARIN Yann</v>
      </c>
      <c r="R16" s="147"/>
      <c r="S16" s="93" t="s">
        <v>39</v>
      </c>
      <c r="T16" s="72" t="str">
        <f>VLOOKUP(S16,'TIRAGE AU SORT'!$C$3:$D$18,2)</f>
        <v>MARIN Yann</v>
      </c>
      <c r="V16" s="147"/>
      <c r="W16" s="93" t="s">
        <v>40</v>
      </c>
      <c r="X16" s="94" t="str">
        <f>VLOOKUP(W16,'TIRAGE AU SORT'!$C$3:$D$18,2)</f>
        <v>METIER Sébastien</v>
      </c>
      <c r="Z16" s="147"/>
      <c r="AA16" s="93" t="s">
        <v>40</v>
      </c>
      <c r="AB16" s="72" t="str">
        <f>VLOOKUP(AA16,'TIRAGE AU SORT'!$C$3:$D$18,2)</f>
        <v>METIER Sébastien</v>
      </c>
      <c r="AD16" s="147"/>
      <c r="AE16" s="93" t="s">
        <v>39</v>
      </c>
      <c r="AF16" s="72" t="str">
        <f>VLOOKUP(AE16,'TIRAGE AU SORT'!$C$3:$D$18,2)</f>
        <v>MARIN Yann</v>
      </c>
    </row>
    <row r="17" spans="2:32" ht="13.5" customHeight="1" x14ac:dyDescent="0.2">
      <c r="B17" s="148"/>
      <c r="C17" s="93" t="s">
        <v>42</v>
      </c>
      <c r="D17" s="72" t="str">
        <f>VLOOKUP(C17,'TIRAGE AU SORT'!$C$3:$D$18,2)</f>
        <v>MOSBACH Sylvie</v>
      </c>
      <c r="F17" s="148"/>
      <c r="G17" s="93" t="s">
        <v>40</v>
      </c>
      <c r="H17" s="72" t="str">
        <f>VLOOKUP(G17,'TIRAGE AU SORT'!$C$3:$D$18,2)</f>
        <v>METIER Sébastien</v>
      </c>
      <c r="J17" s="148"/>
      <c r="K17" s="93" t="s">
        <v>42</v>
      </c>
      <c r="L17" s="72" t="str">
        <f>VLOOKUP(K17,'TIRAGE AU SORT'!$C$3:$D$18,2)</f>
        <v>MOSBACH Sylvie</v>
      </c>
      <c r="N17" s="148"/>
      <c r="O17" s="93" t="s">
        <v>40</v>
      </c>
      <c r="P17" s="72" t="str">
        <f>VLOOKUP(O17,'TIRAGE AU SORT'!$C$3:$D$18,2)</f>
        <v>METIER Sébastien</v>
      </c>
      <c r="R17" s="148"/>
      <c r="S17" s="93" t="s">
        <v>42</v>
      </c>
      <c r="T17" s="72" t="str">
        <f>VLOOKUP(S17,'TIRAGE AU SORT'!$C$3:$D$18,2)</f>
        <v>MOSBACH Sylvie</v>
      </c>
      <c r="V17" s="148"/>
      <c r="W17" s="93" t="s">
        <v>41</v>
      </c>
      <c r="X17" s="72" t="str">
        <f>VLOOKUP(W17,'TIRAGE AU SORT'!$C$3:$D$18,2)</f>
        <v>LOUIN Catherine</v>
      </c>
      <c r="Z17" s="148"/>
      <c r="AA17" s="93" t="s">
        <v>42</v>
      </c>
      <c r="AB17" s="72" t="str">
        <f>VLOOKUP(AA17,'TIRAGE AU SORT'!$C$3:$D$18,2)</f>
        <v>MOSBACH Sylvie</v>
      </c>
      <c r="AD17" s="148"/>
      <c r="AE17" s="93" t="s">
        <v>41</v>
      </c>
      <c r="AF17" s="72" t="str">
        <f>VLOOKUP(AE17,'TIRAGE AU SORT'!$C$3:$D$18,2)</f>
        <v>LOUIN Catherine</v>
      </c>
    </row>
    <row r="18" spans="2:32" ht="6" customHeight="1" x14ac:dyDescent="0.2"/>
    <row r="19" spans="2:32" s="31" customFormat="1" ht="13.5" customHeight="1" x14ac:dyDescent="0.25">
      <c r="B19" s="77" t="s">
        <v>24</v>
      </c>
      <c r="C19" s="151" t="str">
        <f>VLOOKUP(B19,'TIRAGE AU SORT'!$C$3:$D$18,2)</f>
        <v>GUIZARD Jean-Michel</v>
      </c>
      <c r="D19" s="152"/>
      <c r="F19" s="77" t="s">
        <v>25</v>
      </c>
      <c r="G19" s="151" t="str">
        <f>VLOOKUP(F19,'TIRAGE AU SORT'!$C$3:$D$18,2)</f>
        <v>GUEREL Stéphane</v>
      </c>
      <c r="H19" s="152"/>
      <c r="J19" s="77" t="s">
        <v>26</v>
      </c>
      <c r="K19" s="151" t="str">
        <f>VLOOKUP(J19,'TIRAGE AU SORT'!$C$3:$D$18,2)</f>
        <v>SAUNDERS Yvric</v>
      </c>
      <c r="L19" s="152"/>
      <c r="N19" s="77" t="s">
        <v>27</v>
      </c>
      <c r="O19" s="151" t="str">
        <f>VLOOKUP(N19,'TIRAGE AU SORT'!$C$3:$D$18,2)</f>
        <v>GUEREL Jérôme</v>
      </c>
      <c r="P19" s="152"/>
      <c r="R19" s="90" t="s">
        <v>39</v>
      </c>
      <c r="S19" s="155" t="str">
        <f>VLOOKUP(R19,'TIRAGE AU SORT'!$C$3:$D$18,2)</f>
        <v>MARIN Yann</v>
      </c>
      <c r="T19" s="156"/>
      <c r="V19" s="90" t="s">
        <v>40</v>
      </c>
      <c r="W19" s="155" t="str">
        <f>VLOOKUP(V19,'TIRAGE AU SORT'!$C$3:$D$18,2)</f>
        <v>METIER Sébastien</v>
      </c>
      <c r="X19" s="156"/>
      <c r="Z19" s="90" t="s">
        <v>41</v>
      </c>
      <c r="AA19" s="155" t="str">
        <f>VLOOKUP(Z19,'TIRAGE AU SORT'!$C$3:$D$18,2)</f>
        <v>LOUIN Catherine</v>
      </c>
      <c r="AB19" s="156"/>
      <c r="AD19" s="90" t="s">
        <v>42</v>
      </c>
      <c r="AE19" s="155" t="str">
        <f>VLOOKUP(AD19,'TIRAGE AU SORT'!$C$3:$D$18,2)</f>
        <v>MOSBACH Sylvie</v>
      </c>
      <c r="AF19" s="156"/>
    </row>
    <row r="20" spans="2:32" ht="13.5" customHeight="1" x14ac:dyDescent="0.2">
      <c r="B20" s="69">
        <v>1</v>
      </c>
      <c r="C20" s="95" t="s">
        <v>25</v>
      </c>
      <c r="D20" s="73" t="str">
        <f>VLOOKUP(C20,'TIRAGE AU SORT'!$C$3:$D$18,2)</f>
        <v>GUEREL Stéphane</v>
      </c>
      <c r="F20" s="69">
        <v>1</v>
      </c>
      <c r="G20" s="95" t="s">
        <v>24</v>
      </c>
      <c r="H20" s="73" t="str">
        <f>VLOOKUP(G20,'TIRAGE AU SORT'!$C$3:$D$18,2)</f>
        <v>GUIZARD Jean-Michel</v>
      </c>
      <c r="J20" s="69">
        <v>1</v>
      </c>
      <c r="K20" s="95" t="s">
        <v>27</v>
      </c>
      <c r="L20" s="73" t="str">
        <f>VLOOKUP(K20,'TIRAGE AU SORT'!$C$3:$D$18,2)</f>
        <v>GUEREL Jérôme</v>
      </c>
      <c r="N20" s="69">
        <v>1</v>
      </c>
      <c r="O20" s="95" t="s">
        <v>26</v>
      </c>
      <c r="P20" s="73" t="str">
        <f>VLOOKUP(O20,'TIRAGE AU SORT'!$C$3:$D$18,2)</f>
        <v>SAUNDERS Yvric</v>
      </c>
      <c r="R20" s="47">
        <v>1</v>
      </c>
      <c r="S20" s="82" t="s">
        <v>40</v>
      </c>
      <c r="T20" s="73" t="str">
        <f>VLOOKUP(S20,'TIRAGE AU SORT'!$C$3:$D$18,2)</f>
        <v>METIER Sébastien</v>
      </c>
      <c r="V20" s="47">
        <v>1</v>
      </c>
      <c r="W20" s="82" t="s">
        <v>39</v>
      </c>
      <c r="X20" s="73" t="str">
        <f>VLOOKUP(W20,'TIRAGE AU SORT'!$C$3:$D$18,2)</f>
        <v>MARIN Yann</v>
      </c>
      <c r="Z20" s="47">
        <v>1</v>
      </c>
      <c r="AA20" s="82" t="s">
        <v>42</v>
      </c>
      <c r="AB20" s="73" t="str">
        <f>VLOOKUP(AA20,'TIRAGE AU SORT'!$C$3:$D$18,2)</f>
        <v>MOSBACH Sylvie</v>
      </c>
      <c r="AD20" s="47">
        <v>1</v>
      </c>
      <c r="AE20" s="82" t="s">
        <v>41</v>
      </c>
      <c r="AF20" s="73" t="str">
        <f>VLOOKUP(AE20,'TIRAGE AU SORT'!$C$3:$D$18,2)</f>
        <v>LOUIN Catherine</v>
      </c>
    </row>
    <row r="21" spans="2:32" ht="13.5" customHeight="1" x14ac:dyDescent="0.2">
      <c r="B21" s="69">
        <v>2</v>
      </c>
      <c r="C21" s="43" t="s">
        <v>17</v>
      </c>
      <c r="D21" s="73" t="str">
        <f>VLOOKUP(C21,'TIRAGE AU SORT'!$C$3:$D$18,2)</f>
        <v>FORT Daniel</v>
      </c>
      <c r="F21" s="69">
        <v>2</v>
      </c>
      <c r="G21" s="43" t="s">
        <v>16</v>
      </c>
      <c r="H21" s="73" t="str">
        <f>VLOOKUP(G21,'TIRAGE AU SORT'!$C$3:$D$18,2)</f>
        <v>MENSAH-DJOBOKU Têtê-Yao</v>
      </c>
      <c r="J21" s="69">
        <v>2</v>
      </c>
      <c r="K21" s="43" t="s">
        <v>19</v>
      </c>
      <c r="L21" s="73" t="str">
        <f>VLOOKUP(K21,'TIRAGE AU SORT'!$C$3:$D$18,2)</f>
        <v>MOSBACH Frédéric</v>
      </c>
      <c r="N21" s="69">
        <v>2</v>
      </c>
      <c r="O21" s="43" t="s">
        <v>18</v>
      </c>
      <c r="P21" s="73" t="str">
        <f>VLOOKUP(O21,'TIRAGE AU SORT'!$C$3:$D$18,2)</f>
        <v>GOULT Renaud</v>
      </c>
      <c r="R21" s="47">
        <v>2</v>
      </c>
      <c r="S21" s="46" t="s">
        <v>33</v>
      </c>
      <c r="T21" s="73" t="str">
        <f>VLOOKUP(S21,'TIRAGE AU SORT'!$C$3:$D$18,2)</f>
        <v>BOURGES Colette</v>
      </c>
      <c r="V21" s="47">
        <v>2</v>
      </c>
      <c r="W21" s="46" t="s">
        <v>34</v>
      </c>
      <c r="X21" s="73" t="str">
        <f>VLOOKUP(W21,'TIRAGE AU SORT'!$C$3:$D$18,2)</f>
        <v>SAUNDERS Delphine</v>
      </c>
      <c r="Z21" s="47">
        <v>2</v>
      </c>
      <c r="AA21" s="46" t="s">
        <v>31</v>
      </c>
      <c r="AB21" s="73" t="str">
        <f>VLOOKUP(AA21,'TIRAGE AU SORT'!$C$3:$D$18,2)</f>
        <v>MOSBACH Laurène</v>
      </c>
      <c r="AD21" s="47">
        <v>2</v>
      </c>
      <c r="AE21" s="46" t="s">
        <v>32</v>
      </c>
      <c r="AF21" s="73" t="str">
        <f>VLOOKUP(AE21,'TIRAGE AU SORT'!$C$3:$D$18,2)</f>
        <v>BELLEVILLE Pierre</v>
      </c>
    </row>
    <row r="22" spans="2:32" ht="13.5" customHeight="1" x14ac:dyDescent="0.2">
      <c r="B22" s="69">
        <v>3</v>
      </c>
      <c r="C22" s="82" t="s">
        <v>39</v>
      </c>
      <c r="D22" s="73" t="str">
        <f>VLOOKUP(C22,'TIRAGE AU SORT'!$C$3:$D$18,2)</f>
        <v>MARIN Yann</v>
      </c>
      <c r="F22" s="69">
        <v>3</v>
      </c>
      <c r="G22" s="82" t="s">
        <v>42</v>
      </c>
      <c r="H22" s="73" t="str">
        <f>VLOOKUP(G22,'TIRAGE AU SORT'!$C$3:$D$18,2)</f>
        <v>MOSBACH Sylvie</v>
      </c>
      <c r="J22" s="69">
        <v>3</v>
      </c>
      <c r="K22" s="82" t="s">
        <v>40</v>
      </c>
      <c r="L22" s="73" t="str">
        <f>VLOOKUP(K22,'TIRAGE AU SORT'!$C$3:$D$18,2)</f>
        <v>METIER Sébastien</v>
      </c>
      <c r="N22" s="69">
        <v>3</v>
      </c>
      <c r="O22" s="82" t="s">
        <v>41</v>
      </c>
      <c r="P22" s="73" t="str">
        <f>VLOOKUP(O22,'TIRAGE AU SORT'!$C$3:$D$18,2)</f>
        <v>LOUIN Catherine</v>
      </c>
      <c r="R22" s="47">
        <v>3</v>
      </c>
      <c r="S22" s="95" t="s">
        <v>24</v>
      </c>
      <c r="T22" s="73" t="str">
        <f>VLOOKUP(S22,'TIRAGE AU SORT'!$C$3:$D$18,2)</f>
        <v>GUIZARD Jean-Michel</v>
      </c>
      <c r="V22" s="47">
        <v>3</v>
      </c>
      <c r="W22" s="95" t="s">
        <v>26</v>
      </c>
      <c r="X22" s="73" t="str">
        <f>VLOOKUP(W22,'TIRAGE AU SORT'!$C$3:$D$18,2)</f>
        <v>SAUNDERS Yvric</v>
      </c>
      <c r="Z22" s="47">
        <v>3</v>
      </c>
      <c r="AA22" s="95" t="s">
        <v>27</v>
      </c>
      <c r="AB22" s="73" t="str">
        <f>VLOOKUP(AA22,'TIRAGE AU SORT'!$C$3:$D$18,2)</f>
        <v>GUEREL Jérôme</v>
      </c>
      <c r="AD22" s="47">
        <v>3</v>
      </c>
      <c r="AE22" s="95" t="s">
        <v>25</v>
      </c>
      <c r="AF22" s="73" t="str">
        <f>VLOOKUP(AE22,'TIRAGE AU SORT'!$C$3:$D$18,2)</f>
        <v>GUEREL Stéphane</v>
      </c>
    </row>
    <row r="23" spans="2:32" ht="13.5" customHeight="1" x14ac:dyDescent="0.2">
      <c r="B23" s="69">
        <v>4</v>
      </c>
      <c r="C23" s="46" t="s">
        <v>33</v>
      </c>
      <c r="D23" s="73" t="str">
        <f>VLOOKUP(C23,'TIRAGE AU SORT'!$C$3:$D$18,2)</f>
        <v>BOURGES Colette</v>
      </c>
      <c r="F23" s="69">
        <v>4</v>
      </c>
      <c r="G23" s="46" t="s">
        <v>31</v>
      </c>
      <c r="H23" s="73" t="str">
        <f>VLOOKUP(G23,'TIRAGE AU SORT'!$C$3:$D$18,2)</f>
        <v>MOSBACH Laurène</v>
      </c>
      <c r="J23" s="69">
        <v>4</v>
      </c>
      <c r="K23" s="46" t="s">
        <v>34</v>
      </c>
      <c r="L23" s="73" t="str">
        <f>VLOOKUP(K23,'TIRAGE AU SORT'!$C$3:$D$18,2)</f>
        <v>SAUNDERS Delphine</v>
      </c>
      <c r="N23" s="69">
        <v>4</v>
      </c>
      <c r="O23" s="46" t="s">
        <v>32</v>
      </c>
      <c r="P23" s="73" t="str">
        <f>VLOOKUP(O23,'TIRAGE AU SORT'!$C$3:$D$18,2)</f>
        <v>BELLEVILLE Pierre</v>
      </c>
      <c r="R23" s="47">
        <v>4</v>
      </c>
      <c r="S23" s="92" t="s">
        <v>18</v>
      </c>
      <c r="T23" s="73" t="str">
        <f>VLOOKUP(S23,'TIRAGE AU SORT'!$C$3:$D$18,2)</f>
        <v>GOULT Renaud</v>
      </c>
      <c r="V23" s="47">
        <v>4</v>
      </c>
      <c r="W23" s="92" t="s">
        <v>16</v>
      </c>
      <c r="X23" s="73" t="str">
        <f>VLOOKUP(W23,'TIRAGE AU SORT'!$C$3:$D$18,2)</f>
        <v>MENSAH-DJOBOKU Têtê-Yao</v>
      </c>
      <c r="Z23" s="47">
        <v>4</v>
      </c>
      <c r="AA23" s="92" t="s">
        <v>19</v>
      </c>
      <c r="AB23" s="73" t="str">
        <f>VLOOKUP(AA23,'TIRAGE AU SORT'!$C$3:$D$18,2)</f>
        <v>MOSBACH Frédéric</v>
      </c>
      <c r="AD23" s="47">
        <v>4</v>
      </c>
      <c r="AE23" s="92" t="s">
        <v>17</v>
      </c>
      <c r="AF23" s="73" t="str">
        <f>VLOOKUP(AE23,'TIRAGE AU SORT'!$C$3:$D$18,2)</f>
        <v>FORT Daniel</v>
      </c>
    </row>
    <row r="24" spans="2:32" ht="13.5" customHeight="1" x14ac:dyDescent="0.2">
      <c r="B24" s="69">
        <v>5</v>
      </c>
      <c r="C24" s="95" t="s">
        <v>26</v>
      </c>
      <c r="D24" s="73" t="str">
        <f>VLOOKUP(C24,'TIRAGE AU SORT'!$C$3:$D$18,2)</f>
        <v>SAUNDERS Yvric</v>
      </c>
      <c r="F24" s="69">
        <v>5</v>
      </c>
      <c r="G24" s="95" t="s">
        <v>27</v>
      </c>
      <c r="H24" s="73" t="str">
        <f>VLOOKUP(G24,'TIRAGE AU SORT'!$C$3:$D$18,2)</f>
        <v>GUEREL Jérôme</v>
      </c>
      <c r="J24" s="69">
        <v>5</v>
      </c>
      <c r="K24" s="95" t="s">
        <v>24</v>
      </c>
      <c r="L24" s="73" t="str">
        <f>VLOOKUP(K24,'TIRAGE AU SORT'!$C$3:$D$18,2)</f>
        <v>GUIZARD Jean-Michel</v>
      </c>
      <c r="N24" s="69">
        <v>5</v>
      </c>
      <c r="O24" s="95" t="s">
        <v>25</v>
      </c>
      <c r="P24" s="73" t="str">
        <f>VLOOKUP(O24,'TIRAGE AU SORT'!$C$3:$D$18,2)</f>
        <v>GUEREL Stéphane</v>
      </c>
      <c r="R24" s="47">
        <v>5</v>
      </c>
      <c r="S24" s="82" t="s">
        <v>41</v>
      </c>
      <c r="T24" s="73" t="str">
        <f>VLOOKUP(S24,'TIRAGE AU SORT'!$C$3:$D$18,2)</f>
        <v>LOUIN Catherine</v>
      </c>
      <c r="V24" s="47">
        <v>5</v>
      </c>
      <c r="W24" s="82" t="s">
        <v>42</v>
      </c>
      <c r="X24" s="73" t="str">
        <f>VLOOKUP(W24,'TIRAGE AU SORT'!$C$3:$D$18,2)</f>
        <v>MOSBACH Sylvie</v>
      </c>
      <c r="Z24" s="47">
        <v>5</v>
      </c>
      <c r="AA24" s="82" t="s">
        <v>39</v>
      </c>
      <c r="AB24" s="73" t="str">
        <f>VLOOKUP(AA24,'TIRAGE AU SORT'!$C$3:$D$18,2)</f>
        <v>MARIN Yann</v>
      </c>
      <c r="AD24" s="47">
        <v>5</v>
      </c>
      <c r="AE24" s="82" t="s">
        <v>40</v>
      </c>
      <c r="AF24" s="73" t="str">
        <f>VLOOKUP(AE24,'TIRAGE AU SORT'!$C$3:$D$18,2)</f>
        <v>METIER Sébastien</v>
      </c>
    </row>
    <row r="25" spans="2:32" ht="13.5" customHeight="1" x14ac:dyDescent="0.2">
      <c r="B25" s="69">
        <v>6</v>
      </c>
      <c r="C25" s="43" t="s">
        <v>18</v>
      </c>
      <c r="D25" s="73" t="str">
        <f>VLOOKUP(C25,'TIRAGE AU SORT'!$C$3:$D$18,2)</f>
        <v>GOULT Renaud</v>
      </c>
      <c r="F25" s="69">
        <v>6</v>
      </c>
      <c r="G25" s="43" t="s">
        <v>17</v>
      </c>
      <c r="H25" s="73" t="str">
        <f>VLOOKUP(G25,'TIRAGE AU SORT'!$C$3:$D$18,2)</f>
        <v>FORT Daniel</v>
      </c>
      <c r="J25" s="69">
        <v>6</v>
      </c>
      <c r="K25" s="43" t="s">
        <v>16</v>
      </c>
      <c r="L25" s="73" t="str">
        <f>VLOOKUP(K25,'TIRAGE AU SORT'!$C$3:$D$18,2)</f>
        <v>MENSAH-DJOBOKU Têtê-Yao</v>
      </c>
      <c r="N25" s="69">
        <v>6</v>
      </c>
      <c r="O25" s="43" t="s">
        <v>19</v>
      </c>
      <c r="P25" s="73" t="str">
        <f>VLOOKUP(O25,'TIRAGE AU SORT'!$C$3:$D$18,2)</f>
        <v>MOSBACH Frédéric</v>
      </c>
      <c r="R25" s="47">
        <v>6</v>
      </c>
      <c r="S25" s="46" t="s">
        <v>32</v>
      </c>
      <c r="T25" s="73" t="str">
        <f>VLOOKUP(S25,'TIRAGE AU SORT'!$C$3:$D$18,2)</f>
        <v>BELLEVILLE Pierre</v>
      </c>
      <c r="V25" s="47">
        <v>6</v>
      </c>
      <c r="W25" s="46" t="s">
        <v>31</v>
      </c>
      <c r="X25" s="73" t="str">
        <f>VLOOKUP(W25,'TIRAGE AU SORT'!$C$3:$D$18,2)</f>
        <v>MOSBACH Laurène</v>
      </c>
      <c r="Z25" s="47">
        <v>6</v>
      </c>
      <c r="AA25" s="46" t="s">
        <v>33</v>
      </c>
      <c r="AB25" s="73" t="str">
        <f>VLOOKUP(AA25,'TIRAGE AU SORT'!$C$3:$D$18,2)</f>
        <v>BOURGES Colette</v>
      </c>
      <c r="AD25" s="47">
        <v>6</v>
      </c>
      <c r="AE25" s="46" t="s">
        <v>34</v>
      </c>
      <c r="AF25" s="73" t="str">
        <f>VLOOKUP(AE25,'TIRAGE AU SORT'!$C$3:$D$18,2)</f>
        <v>SAUNDERS Delphine</v>
      </c>
    </row>
    <row r="26" spans="2:32" ht="13.5" customHeight="1" x14ac:dyDescent="0.2">
      <c r="B26" s="69">
        <v>7</v>
      </c>
      <c r="C26" s="82" t="s">
        <v>40</v>
      </c>
      <c r="D26" s="73" t="str">
        <f>VLOOKUP(C26,'TIRAGE AU SORT'!$C$3:$D$18,2)</f>
        <v>METIER Sébastien</v>
      </c>
      <c r="F26" s="69">
        <v>7</v>
      </c>
      <c r="G26" s="82" t="s">
        <v>41</v>
      </c>
      <c r="H26" s="73" t="str">
        <f>VLOOKUP(G26,'TIRAGE AU SORT'!$C$3:$D$18,2)</f>
        <v>LOUIN Catherine</v>
      </c>
      <c r="J26" s="69">
        <v>7</v>
      </c>
      <c r="K26" s="82" t="s">
        <v>39</v>
      </c>
      <c r="L26" s="73" t="str">
        <f>VLOOKUP(K26,'TIRAGE AU SORT'!$C$3:$D$18,2)</f>
        <v>MARIN Yann</v>
      </c>
      <c r="N26" s="69">
        <v>7</v>
      </c>
      <c r="O26" s="82" t="s">
        <v>42</v>
      </c>
      <c r="P26" s="73" t="str">
        <f>VLOOKUP(O26,'TIRAGE AU SORT'!$C$3:$D$18,2)</f>
        <v>MOSBACH Sylvie</v>
      </c>
      <c r="R26" s="47">
        <v>7</v>
      </c>
      <c r="S26" s="95" t="s">
        <v>26</v>
      </c>
      <c r="T26" s="73" t="str">
        <f>VLOOKUP(S26,'TIRAGE AU SORT'!$C$3:$D$18,2)</f>
        <v>SAUNDERS Yvric</v>
      </c>
      <c r="V26" s="47">
        <v>7</v>
      </c>
      <c r="W26" s="95" t="s">
        <v>24</v>
      </c>
      <c r="X26" s="73" t="str">
        <f>VLOOKUP(W26,'TIRAGE AU SORT'!$C$3:$D$18,2)</f>
        <v>GUIZARD Jean-Michel</v>
      </c>
      <c r="Z26" s="47">
        <v>7</v>
      </c>
      <c r="AA26" s="95" t="s">
        <v>25</v>
      </c>
      <c r="AB26" s="73" t="str">
        <f>VLOOKUP(AA26,'TIRAGE AU SORT'!$C$3:$D$18,2)</f>
        <v>GUEREL Stéphane</v>
      </c>
      <c r="AD26" s="47">
        <v>7</v>
      </c>
      <c r="AE26" s="95" t="s">
        <v>27</v>
      </c>
      <c r="AF26" s="73" t="str">
        <f>VLOOKUP(AE26,'TIRAGE AU SORT'!$C$3:$D$18,2)</f>
        <v>GUEREL Jérôme</v>
      </c>
    </row>
    <row r="27" spans="2:32" ht="13.5" customHeight="1" x14ac:dyDescent="0.2">
      <c r="B27" s="69">
        <v>8</v>
      </c>
      <c r="C27" s="46" t="s">
        <v>34</v>
      </c>
      <c r="D27" s="73" t="str">
        <f>VLOOKUP(C27,'TIRAGE AU SORT'!$C$3:$D$18,2)</f>
        <v>SAUNDERS Delphine</v>
      </c>
      <c r="F27" s="69">
        <v>8</v>
      </c>
      <c r="G27" s="46" t="s">
        <v>32</v>
      </c>
      <c r="H27" s="73" t="str">
        <f>VLOOKUP(G27,'TIRAGE AU SORT'!$C$3:$D$18,2)</f>
        <v>BELLEVILLE Pierre</v>
      </c>
      <c r="J27" s="69">
        <v>8</v>
      </c>
      <c r="K27" s="46" t="s">
        <v>31</v>
      </c>
      <c r="L27" s="73" t="str">
        <f>VLOOKUP(K27,'TIRAGE AU SORT'!$C$3:$D$18,2)</f>
        <v>MOSBACH Laurène</v>
      </c>
      <c r="N27" s="69">
        <v>8</v>
      </c>
      <c r="O27" s="46" t="s">
        <v>33</v>
      </c>
      <c r="P27" s="73" t="str">
        <f>VLOOKUP(O27,'TIRAGE AU SORT'!$C$3:$D$18,2)</f>
        <v>BOURGES Colette</v>
      </c>
      <c r="R27" s="47">
        <v>8</v>
      </c>
      <c r="S27" s="92" t="s">
        <v>16</v>
      </c>
      <c r="T27" s="73" t="str">
        <f>VLOOKUP(S27,'TIRAGE AU SORT'!$C$3:$D$18,2)</f>
        <v>MENSAH-DJOBOKU Têtê-Yao</v>
      </c>
      <c r="V27" s="47">
        <v>8</v>
      </c>
      <c r="W27" s="92" t="s">
        <v>18</v>
      </c>
      <c r="X27" s="73" t="str">
        <f>VLOOKUP(W27,'TIRAGE AU SORT'!$C$3:$D$18,2)</f>
        <v>GOULT Renaud</v>
      </c>
      <c r="Z27" s="47">
        <v>8</v>
      </c>
      <c r="AA27" s="92" t="s">
        <v>17</v>
      </c>
      <c r="AB27" s="73" t="str">
        <f>VLOOKUP(AA27,'TIRAGE AU SORT'!$C$3:$D$18,2)</f>
        <v>FORT Daniel</v>
      </c>
      <c r="AD27" s="47">
        <v>8</v>
      </c>
      <c r="AE27" s="92" t="s">
        <v>19</v>
      </c>
      <c r="AF27" s="73" t="str">
        <f>VLOOKUP(AE27,'TIRAGE AU SORT'!$C$3:$D$18,2)</f>
        <v>MOSBACH Frédéric</v>
      </c>
    </row>
    <row r="28" spans="2:32" ht="13.5" customHeight="1" thickBot="1" x14ac:dyDescent="0.25">
      <c r="B28" s="76">
        <v>9</v>
      </c>
      <c r="C28" s="95" t="s">
        <v>27</v>
      </c>
      <c r="D28" s="74" t="str">
        <f>VLOOKUP(C28,'TIRAGE AU SORT'!$C$3:$D$18,2)</f>
        <v>GUEREL Jérôme</v>
      </c>
      <c r="F28" s="76">
        <v>9</v>
      </c>
      <c r="G28" s="95" t="s">
        <v>26</v>
      </c>
      <c r="H28" s="74" t="str">
        <f>VLOOKUP(G28,'TIRAGE AU SORT'!$C$3:$D$18,2)</f>
        <v>SAUNDERS Yvric</v>
      </c>
      <c r="J28" s="76">
        <v>9</v>
      </c>
      <c r="K28" s="95" t="s">
        <v>25</v>
      </c>
      <c r="L28" s="74" t="str">
        <f>VLOOKUP(K28,'TIRAGE AU SORT'!$C$3:$D$18,2)</f>
        <v>GUEREL Stéphane</v>
      </c>
      <c r="N28" s="76">
        <v>9</v>
      </c>
      <c r="O28" s="95" t="s">
        <v>24</v>
      </c>
      <c r="P28" s="74" t="str">
        <f>VLOOKUP(O28,'TIRAGE AU SORT'!$C$3:$D$18,2)</f>
        <v>GUIZARD Jean-Michel</v>
      </c>
      <c r="R28" s="89">
        <v>9</v>
      </c>
      <c r="S28" s="82" t="s">
        <v>42</v>
      </c>
      <c r="T28" s="74" t="str">
        <f>VLOOKUP(S28,'TIRAGE AU SORT'!$C$3:$D$18,2)</f>
        <v>MOSBACH Sylvie</v>
      </c>
      <c r="V28" s="89">
        <v>9</v>
      </c>
      <c r="W28" s="82" t="s">
        <v>41</v>
      </c>
      <c r="X28" s="74" t="str">
        <f>VLOOKUP(W28,'TIRAGE AU SORT'!$C$3:$D$18,2)</f>
        <v>LOUIN Catherine</v>
      </c>
      <c r="Z28" s="89">
        <v>9</v>
      </c>
      <c r="AA28" s="82" t="s">
        <v>40</v>
      </c>
      <c r="AB28" s="74" t="str">
        <f>VLOOKUP(AA28,'TIRAGE AU SORT'!$C$3:$D$18,2)</f>
        <v>METIER Sébastien</v>
      </c>
      <c r="AD28" s="89">
        <v>9</v>
      </c>
      <c r="AE28" s="82" t="s">
        <v>39</v>
      </c>
      <c r="AF28" s="74" t="str">
        <f>VLOOKUP(AE28,'TIRAGE AU SORT'!$C$3:$D$18,2)</f>
        <v>MARIN Yann</v>
      </c>
    </row>
    <row r="29" spans="2:32" ht="13.5" customHeight="1" thickTop="1" x14ac:dyDescent="0.2">
      <c r="B29" s="146" t="s">
        <v>69</v>
      </c>
      <c r="C29" s="91" t="s">
        <v>16</v>
      </c>
      <c r="D29" s="71" t="str">
        <f>VLOOKUP(C29,'TIRAGE AU SORT'!$C$3:$D$18,2)</f>
        <v>MENSAH-DJOBOKU Têtê-Yao</v>
      </c>
      <c r="F29" s="146" t="s">
        <v>69</v>
      </c>
      <c r="G29" s="91" t="s">
        <v>18</v>
      </c>
      <c r="H29" s="71" t="str">
        <f>VLOOKUP(G29,'TIRAGE AU SORT'!$C$3:$D$18,2)</f>
        <v>GOULT Renaud</v>
      </c>
      <c r="J29" s="146" t="s">
        <v>69</v>
      </c>
      <c r="K29" s="91" t="s">
        <v>17</v>
      </c>
      <c r="L29" s="71" t="str">
        <f>VLOOKUP(K29,'TIRAGE AU SORT'!$C$3:$D$18,2)</f>
        <v>FORT Daniel</v>
      </c>
      <c r="N29" s="146" t="s">
        <v>69</v>
      </c>
      <c r="O29" s="91" t="s">
        <v>16</v>
      </c>
      <c r="P29" s="71" t="str">
        <f>VLOOKUP(O29,'TIRAGE AU SORT'!$C$3:$D$18,2)</f>
        <v>MENSAH-DJOBOKU Têtê-Yao</v>
      </c>
      <c r="R29" s="146" t="s">
        <v>69</v>
      </c>
      <c r="S29" s="91" t="s">
        <v>17</v>
      </c>
      <c r="T29" s="71" t="str">
        <f>VLOOKUP(S29,'TIRAGE AU SORT'!$C$3:$D$18,2)</f>
        <v>FORT Daniel</v>
      </c>
      <c r="V29" s="146" t="s">
        <v>69</v>
      </c>
      <c r="W29" s="91" t="s">
        <v>17</v>
      </c>
      <c r="X29" s="71" t="str">
        <f>VLOOKUP(W29,'TIRAGE AU SORT'!$C$3:$D$18,2)</f>
        <v>FORT Daniel</v>
      </c>
      <c r="Z29" s="146" t="s">
        <v>69</v>
      </c>
      <c r="AA29" s="91" t="s">
        <v>16</v>
      </c>
      <c r="AB29" s="71" t="str">
        <f>VLOOKUP(AA29,'TIRAGE AU SORT'!$C$3:$D$18,2)</f>
        <v>MENSAH-DJOBOKU Têtê-Yao</v>
      </c>
      <c r="AD29" s="146" t="s">
        <v>69</v>
      </c>
      <c r="AE29" s="91" t="s">
        <v>16</v>
      </c>
      <c r="AF29" s="71" t="str">
        <f>VLOOKUP(AE29,'TIRAGE AU SORT'!$C$3:$D$18,2)</f>
        <v>MENSAH-DJOBOKU Têtê-Yao</v>
      </c>
    </row>
    <row r="30" spans="2:32" ht="13.5" customHeight="1" x14ac:dyDescent="0.2">
      <c r="B30" s="147"/>
      <c r="C30" s="66" t="s">
        <v>19</v>
      </c>
      <c r="D30" s="72" t="str">
        <f>VLOOKUP(C30,'TIRAGE AU SORT'!$C$3:$D$18,2)</f>
        <v>MOSBACH Frédéric</v>
      </c>
      <c r="F30" s="147"/>
      <c r="G30" s="66" t="s">
        <v>19</v>
      </c>
      <c r="H30" s="72" t="str">
        <f>VLOOKUP(G30,'TIRAGE AU SORT'!$C$3:$D$18,2)</f>
        <v>MOSBACH Frédéric</v>
      </c>
      <c r="J30" s="147"/>
      <c r="K30" s="66" t="s">
        <v>18</v>
      </c>
      <c r="L30" s="72" t="str">
        <f>VLOOKUP(K30,'TIRAGE AU SORT'!$C$3:$D$18,2)</f>
        <v>GOULT Renaud</v>
      </c>
      <c r="N30" s="147"/>
      <c r="O30" s="66" t="s">
        <v>17</v>
      </c>
      <c r="P30" s="72" t="str">
        <f>VLOOKUP(O30,'TIRAGE AU SORT'!$C$3:$D$18,2)</f>
        <v>FORT Daniel</v>
      </c>
      <c r="R30" s="147"/>
      <c r="S30" s="66" t="s">
        <v>19</v>
      </c>
      <c r="T30" s="72" t="str">
        <f>VLOOKUP(S30,'TIRAGE AU SORT'!$C$3:$D$18,2)</f>
        <v>MOSBACH Frédéric</v>
      </c>
      <c r="V30" s="147"/>
      <c r="W30" s="66" t="s">
        <v>19</v>
      </c>
      <c r="X30" s="72" t="str">
        <f>VLOOKUP(W30,'TIRAGE AU SORT'!$C$3:$D$18,2)</f>
        <v>MOSBACH Frédéric</v>
      </c>
      <c r="Z30" s="147"/>
      <c r="AA30" s="66" t="s">
        <v>18</v>
      </c>
      <c r="AB30" s="72" t="str">
        <f>VLOOKUP(AA30,'TIRAGE AU SORT'!$C$3:$D$18,2)</f>
        <v>GOULT Renaud</v>
      </c>
      <c r="AD30" s="147"/>
      <c r="AE30" s="66" t="s">
        <v>18</v>
      </c>
      <c r="AF30" s="72" t="str">
        <f>VLOOKUP(AE30,'TIRAGE AU SORT'!$C$3:$D$18,2)</f>
        <v>GOULT Renaud</v>
      </c>
    </row>
    <row r="31" spans="2:32" ht="13.5" customHeight="1" x14ac:dyDescent="0.2">
      <c r="B31" s="147"/>
      <c r="C31" s="67" t="s">
        <v>31</v>
      </c>
      <c r="D31" s="72" t="str">
        <f>VLOOKUP(C31,'TIRAGE AU SORT'!$C$3:$D$18,2)</f>
        <v>MOSBACH Laurène</v>
      </c>
      <c r="F31" s="147"/>
      <c r="G31" s="67" t="s">
        <v>33</v>
      </c>
      <c r="H31" s="72" t="str">
        <f>VLOOKUP(G31,'TIRAGE AU SORT'!$C$3:$D$18,2)</f>
        <v>BOURGES Colette</v>
      </c>
      <c r="J31" s="147"/>
      <c r="K31" s="67" t="s">
        <v>32</v>
      </c>
      <c r="L31" s="72" t="str">
        <f>VLOOKUP(K31,'TIRAGE AU SORT'!$C$3:$D$18,2)</f>
        <v>BELLEVILLE Pierre</v>
      </c>
      <c r="N31" s="147"/>
      <c r="O31" s="67" t="s">
        <v>31</v>
      </c>
      <c r="P31" s="72" t="str">
        <f>VLOOKUP(O31,'TIRAGE AU SORT'!$C$3:$D$18,2)</f>
        <v>MOSBACH Laurène</v>
      </c>
      <c r="R31" s="147"/>
      <c r="S31" s="68" t="s">
        <v>25</v>
      </c>
      <c r="T31" s="72" t="str">
        <f>VLOOKUP(S31,'TIRAGE AU SORT'!$C$3:$D$18,2)</f>
        <v>GUEREL Stéphane</v>
      </c>
      <c r="V31" s="147"/>
      <c r="W31" s="68" t="s">
        <v>25</v>
      </c>
      <c r="X31" s="72" t="str">
        <f>VLOOKUP(W31,'TIRAGE AU SORT'!$C$3:$D$18,2)</f>
        <v>GUEREL Stéphane</v>
      </c>
      <c r="Z31" s="147"/>
      <c r="AA31" s="68" t="s">
        <v>24</v>
      </c>
      <c r="AB31" s="72" t="str">
        <f>VLOOKUP(AA31,'TIRAGE AU SORT'!$C$3:$D$18,2)</f>
        <v>GUIZARD Jean-Michel</v>
      </c>
      <c r="AD31" s="147"/>
      <c r="AE31" s="68" t="s">
        <v>24</v>
      </c>
      <c r="AF31" s="72" t="str">
        <f>VLOOKUP(AE31,'TIRAGE AU SORT'!$C$3:$D$18,2)</f>
        <v>GUIZARD Jean-Michel</v>
      </c>
    </row>
    <row r="32" spans="2:32" ht="13.5" customHeight="1" x14ac:dyDescent="0.2">
      <c r="B32" s="147"/>
      <c r="C32" s="67" t="s">
        <v>32</v>
      </c>
      <c r="D32" s="72" t="str">
        <f>VLOOKUP(C32,'TIRAGE AU SORT'!$C$3:$D$18,2)</f>
        <v>BELLEVILLE Pierre</v>
      </c>
      <c r="F32" s="147"/>
      <c r="G32" s="67" t="s">
        <v>34</v>
      </c>
      <c r="H32" s="72" t="str">
        <f>VLOOKUP(G32,'TIRAGE AU SORT'!$C$3:$D$18,2)</f>
        <v>SAUNDERS Delphine</v>
      </c>
      <c r="J32" s="147"/>
      <c r="K32" s="67" t="s">
        <v>33</v>
      </c>
      <c r="L32" s="72" t="str">
        <f>VLOOKUP(K32,'TIRAGE AU SORT'!$C$3:$D$18,2)</f>
        <v>BOURGES Colette</v>
      </c>
      <c r="N32" s="147"/>
      <c r="O32" s="67" t="s">
        <v>34</v>
      </c>
      <c r="P32" s="72" t="str">
        <f>VLOOKUP(O32,'TIRAGE AU SORT'!$C$3:$D$18,2)</f>
        <v>SAUNDERS Delphine</v>
      </c>
      <c r="R32" s="147"/>
      <c r="S32" s="68" t="s">
        <v>27</v>
      </c>
      <c r="T32" s="72" t="str">
        <f>VLOOKUP(S32,'TIRAGE AU SORT'!$C$3:$D$18,2)</f>
        <v>GUEREL Jérôme</v>
      </c>
      <c r="V32" s="147"/>
      <c r="W32" s="68" t="s">
        <v>27</v>
      </c>
      <c r="X32" s="72" t="str">
        <f>VLOOKUP(W32,'TIRAGE AU SORT'!$C$3:$D$18,2)</f>
        <v>GUEREL Jérôme</v>
      </c>
      <c r="Z32" s="147"/>
      <c r="AA32" s="68" t="s">
        <v>26</v>
      </c>
      <c r="AB32" s="72" t="str">
        <f>VLOOKUP(AA32,'TIRAGE AU SORT'!$C$3:$D$18,2)</f>
        <v>SAUNDERS Yvric</v>
      </c>
      <c r="AD32" s="147"/>
      <c r="AE32" s="68" t="s">
        <v>26</v>
      </c>
      <c r="AF32" s="72" t="str">
        <f>VLOOKUP(AE32,'TIRAGE AU SORT'!$C$3:$D$18,2)</f>
        <v>SAUNDERS Yvric</v>
      </c>
    </row>
    <row r="33" spans="2:32" ht="13.5" customHeight="1" x14ac:dyDescent="0.2">
      <c r="B33" s="147"/>
      <c r="C33" s="93" t="s">
        <v>41</v>
      </c>
      <c r="D33" s="72" t="str">
        <f>VLOOKUP(C33,'TIRAGE AU SORT'!$C$3:$D$18,2)</f>
        <v>LOUIN Catherine</v>
      </c>
      <c r="F33" s="147"/>
      <c r="G33" s="93" t="s">
        <v>39</v>
      </c>
      <c r="H33" s="72" t="str">
        <f>VLOOKUP(G33,'TIRAGE AU SORT'!$C$3:$D$18,2)</f>
        <v>MARIN Yann</v>
      </c>
      <c r="J33" s="147"/>
      <c r="K33" s="93" t="s">
        <v>41</v>
      </c>
      <c r="L33" s="72" t="str">
        <f>VLOOKUP(K33,'TIRAGE AU SORT'!$C$3:$D$18,2)</f>
        <v>LOUIN Catherine</v>
      </c>
      <c r="N33" s="147"/>
      <c r="O33" s="93" t="s">
        <v>39</v>
      </c>
      <c r="P33" s="72" t="str">
        <f>VLOOKUP(O33,'TIRAGE AU SORT'!$C$3:$D$18,2)</f>
        <v>MARIN Yann</v>
      </c>
      <c r="R33" s="147"/>
      <c r="S33" s="67" t="s">
        <v>31</v>
      </c>
      <c r="T33" s="72" t="str">
        <f>VLOOKUP(S33,'TIRAGE AU SORT'!$C$3:$D$18,2)</f>
        <v>MOSBACH Laurène</v>
      </c>
      <c r="V33" s="147"/>
      <c r="W33" s="67" t="s">
        <v>32</v>
      </c>
      <c r="X33" s="72" t="str">
        <f>VLOOKUP(W33,'TIRAGE AU SORT'!$C$3:$D$18,2)</f>
        <v>BELLEVILLE Pierre</v>
      </c>
      <c r="Z33" s="147"/>
      <c r="AA33" s="67" t="s">
        <v>32</v>
      </c>
      <c r="AB33" s="72" t="str">
        <f>VLOOKUP(AA33,'TIRAGE AU SORT'!$C$3:$D$18,2)</f>
        <v>BELLEVILLE Pierre</v>
      </c>
      <c r="AD33" s="147"/>
      <c r="AE33" s="67" t="s">
        <v>31</v>
      </c>
      <c r="AF33" s="72" t="str">
        <f>VLOOKUP(AE33,'TIRAGE AU SORT'!$C$3:$D$18,2)</f>
        <v>MOSBACH Laurène</v>
      </c>
    </row>
    <row r="34" spans="2:32" ht="13.5" customHeight="1" x14ac:dyDescent="0.2">
      <c r="B34" s="148"/>
      <c r="C34" s="93" t="s">
        <v>42</v>
      </c>
      <c r="D34" s="72" t="str">
        <f>VLOOKUP(C34,'TIRAGE AU SORT'!$C$3:$D$18,2)</f>
        <v>MOSBACH Sylvie</v>
      </c>
      <c r="F34" s="148"/>
      <c r="G34" s="93" t="s">
        <v>40</v>
      </c>
      <c r="H34" s="72" t="str">
        <f>VLOOKUP(G34,'TIRAGE AU SORT'!$C$3:$D$18,2)</f>
        <v>METIER Sébastien</v>
      </c>
      <c r="J34" s="148"/>
      <c r="K34" s="93" t="s">
        <v>42</v>
      </c>
      <c r="L34" s="72" t="str">
        <f>VLOOKUP(K34,'TIRAGE AU SORT'!$C$3:$D$18,2)</f>
        <v>MOSBACH Sylvie</v>
      </c>
      <c r="N34" s="148"/>
      <c r="O34" s="93" t="s">
        <v>40</v>
      </c>
      <c r="P34" s="72" t="str">
        <f>VLOOKUP(O34,'TIRAGE AU SORT'!$C$3:$D$18,2)</f>
        <v>METIER Sébastien</v>
      </c>
      <c r="R34" s="148"/>
      <c r="S34" s="67" t="s">
        <v>34</v>
      </c>
      <c r="T34" s="72" t="str">
        <f>VLOOKUP(S34,'TIRAGE AU SORT'!$C$3:$D$18,2)</f>
        <v>SAUNDERS Delphine</v>
      </c>
      <c r="V34" s="148"/>
      <c r="W34" s="67" t="s">
        <v>33</v>
      </c>
      <c r="X34" s="72" t="str">
        <f>VLOOKUP(W34,'TIRAGE AU SORT'!$C$3:$D$18,2)</f>
        <v>BOURGES Colette</v>
      </c>
      <c r="Z34" s="148"/>
      <c r="AA34" s="67" t="s">
        <v>34</v>
      </c>
      <c r="AB34" s="72" t="str">
        <f>VLOOKUP(AA34,'TIRAGE AU SORT'!$C$3:$D$18,2)</f>
        <v>SAUNDERS Delphine</v>
      </c>
      <c r="AD34" s="148"/>
      <c r="AE34" s="67" t="s">
        <v>33</v>
      </c>
      <c r="AF34" s="72" t="str">
        <f>VLOOKUP(AE34,'TIRAGE AU SORT'!$C$3:$D$18,2)</f>
        <v>BOURGES Colette</v>
      </c>
    </row>
  </sheetData>
  <sheetProtection sheet="1" objects="1" scenarios="1"/>
  <mergeCells count="32">
    <mergeCell ref="S19:T19"/>
    <mergeCell ref="W19:X19"/>
    <mergeCell ref="AA19:AB19"/>
    <mergeCell ref="AE19:AF19"/>
    <mergeCell ref="R29:R34"/>
    <mergeCell ref="V29:V34"/>
    <mergeCell ref="Z29:Z34"/>
    <mergeCell ref="AD29:AD34"/>
    <mergeCell ref="AA2:AB2"/>
    <mergeCell ref="AE2:AF2"/>
    <mergeCell ref="R12:R17"/>
    <mergeCell ref="V12:V17"/>
    <mergeCell ref="Z12:Z17"/>
    <mergeCell ref="AD12:AD17"/>
    <mergeCell ref="S2:T2"/>
    <mergeCell ref="W2:X2"/>
    <mergeCell ref="O2:P2"/>
    <mergeCell ref="C19:D19"/>
    <mergeCell ref="G19:H19"/>
    <mergeCell ref="K19:L19"/>
    <mergeCell ref="O19:P19"/>
    <mergeCell ref="C2:D2"/>
    <mergeCell ref="G2:H2"/>
    <mergeCell ref="K2:L2"/>
    <mergeCell ref="B29:B34"/>
    <mergeCell ref="F29:F34"/>
    <mergeCell ref="J29:J34"/>
    <mergeCell ref="N29:N34"/>
    <mergeCell ref="F12:F17"/>
    <mergeCell ref="J12:J17"/>
    <mergeCell ref="N12:N17"/>
    <mergeCell ref="B12:B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22"/>
  <sheetViews>
    <sheetView workbookViewId="0">
      <selection activeCell="N32" sqref="N32"/>
    </sheetView>
  </sheetViews>
  <sheetFormatPr baseColWidth="10" defaultRowHeight="15" x14ac:dyDescent="0.25"/>
  <cols>
    <col min="1" max="1" width="1.85546875" customWidth="1"/>
    <col min="2" max="2" width="2.7109375" bestFit="1" customWidth="1"/>
    <col min="3" max="3" width="2.7109375" style="4" customWidth="1"/>
    <col min="4" max="12" width="4.140625" style="17" customWidth="1"/>
    <col min="13" max="13" width="4.140625" customWidth="1"/>
    <col min="14" max="19" width="4.140625" style="12" customWidth="1"/>
    <col min="20" max="21" width="6.28515625" customWidth="1"/>
  </cols>
  <sheetData>
    <row r="1" spans="2:25" ht="15.75" thickBot="1" x14ac:dyDescent="0.3">
      <c r="C1"/>
      <c r="D1" s="24">
        <v>1</v>
      </c>
      <c r="E1" s="24">
        <v>2</v>
      </c>
      <c r="F1" s="24">
        <v>3</v>
      </c>
      <c r="G1" s="24">
        <v>4</v>
      </c>
      <c r="H1" s="24">
        <v>5</v>
      </c>
      <c r="I1" s="24">
        <v>6</v>
      </c>
      <c r="J1" s="24">
        <v>7</v>
      </c>
      <c r="K1" s="24">
        <v>8</v>
      </c>
      <c r="L1" s="24">
        <v>9</v>
      </c>
      <c r="N1" s="157" t="s">
        <v>70</v>
      </c>
      <c r="O1" s="157"/>
      <c r="P1" s="157"/>
      <c r="Q1" s="157"/>
      <c r="R1" s="157"/>
      <c r="S1" s="157"/>
      <c r="V1" s="4"/>
      <c r="W1" s="4"/>
      <c r="X1" s="4"/>
      <c r="Y1" s="4"/>
    </row>
    <row r="2" spans="2:25" ht="15.75" thickTop="1" x14ac:dyDescent="0.25">
      <c r="B2" s="9" t="s">
        <v>0</v>
      </c>
      <c r="C2"/>
      <c r="D2" s="9" t="s">
        <v>1</v>
      </c>
      <c r="E2" s="19" t="s">
        <v>5</v>
      </c>
      <c r="F2" s="8" t="s">
        <v>8</v>
      </c>
      <c r="G2" s="11" t="s">
        <v>13</v>
      </c>
      <c r="H2" s="9" t="s">
        <v>2</v>
      </c>
      <c r="I2" s="19" t="s">
        <v>6</v>
      </c>
      <c r="J2" s="8" t="s">
        <v>11</v>
      </c>
      <c r="K2" s="11" t="s">
        <v>12</v>
      </c>
      <c r="L2" s="9" t="s">
        <v>3</v>
      </c>
      <c r="N2" s="23" t="s">
        <v>4</v>
      </c>
      <c r="O2" s="6" t="s">
        <v>7</v>
      </c>
      <c r="P2" s="2" t="s">
        <v>9</v>
      </c>
      <c r="Q2" s="2" t="s">
        <v>10</v>
      </c>
      <c r="R2" s="1" t="s">
        <v>14</v>
      </c>
      <c r="S2" s="1" t="s">
        <v>15</v>
      </c>
      <c r="T2" s="5"/>
      <c r="U2" s="5"/>
      <c r="V2" s="4"/>
      <c r="W2" s="4"/>
      <c r="X2" s="4"/>
      <c r="Y2" s="4"/>
    </row>
    <row r="3" spans="2:25" x14ac:dyDescent="0.25">
      <c r="B3" s="3" t="s">
        <v>1</v>
      </c>
      <c r="C3"/>
      <c r="D3" s="3" t="s">
        <v>0</v>
      </c>
      <c r="E3" s="6" t="s">
        <v>4</v>
      </c>
      <c r="F3" s="2" t="s">
        <v>9</v>
      </c>
      <c r="G3" s="1" t="s">
        <v>15</v>
      </c>
      <c r="H3" s="3" t="s">
        <v>3</v>
      </c>
      <c r="I3" s="6" t="s">
        <v>5</v>
      </c>
      <c r="J3" s="2" t="s">
        <v>10</v>
      </c>
      <c r="K3" s="1" t="s">
        <v>14</v>
      </c>
      <c r="L3" s="3" t="s">
        <v>2</v>
      </c>
      <c r="N3" s="23" t="s">
        <v>6</v>
      </c>
      <c r="O3" s="6" t="s">
        <v>7</v>
      </c>
      <c r="P3" s="2" t="s">
        <v>8</v>
      </c>
      <c r="Q3" s="2" t="s">
        <v>11</v>
      </c>
      <c r="R3" s="1" t="s">
        <v>12</v>
      </c>
      <c r="S3" s="1" t="s">
        <v>13</v>
      </c>
      <c r="T3" s="5"/>
      <c r="U3" s="5"/>
      <c r="V3" s="4"/>
      <c r="W3" s="4"/>
      <c r="X3" s="4"/>
      <c r="Y3" s="4"/>
    </row>
    <row r="4" spans="2:25" x14ac:dyDescent="0.25">
      <c r="B4" s="3" t="s">
        <v>2</v>
      </c>
      <c r="C4"/>
      <c r="D4" s="3" t="s">
        <v>3</v>
      </c>
      <c r="E4" s="6" t="s">
        <v>7</v>
      </c>
      <c r="F4" s="2" t="s">
        <v>10</v>
      </c>
      <c r="G4" s="1" t="s">
        <v>12</v>
      </c>
      <c r="H4" s="3" t="s">
        <v>0</v>
      </c>
      <c r="I4" s="6" t="s">
        <v>4</v>
      </c>
      <c r="J4" s="2" t="s">
        <v>9</v>
      </c>
      <c r="K4" s="1" t="s">
        <v>13</v>
      </c>
      <c r="L4" s="3" t="s">
        <v>1</v>
      </c>
      <c r="N4" s="23" t="s">
        <v>5</v>
      </c>
      <c r="O4" s="6" t="s">
        <v>6</v>
      </c>
      <c r="P4" s="2" t="s">
        <v>8</v>
      </c>
      <c r="Q4" s="2" t="s">
        <v>11</v>
      </c>
      <c r="R4" s="1" t="s">
        <v>14</v>
      </c>
      <c r="S4" s="1" t="s">
        <v>15</v>
      </c>
      <c r="T4" s="5"/>
      <c r="U4" s="5"/>
      <c r="V4" s="4"/>
      <c r="W4" s="4"/>
      <c r="X4" s="4"/>
      <c r="Y4" s="4"/>
    </row>
    <row r="5" spans="2:25" ht="15.75" thickBot="1" x14ac:dyDescent="0.3">
      <c r="B5" s="7" t="s">
        <v>3</v>
      </c>
      <c r="C5"/>
      <c r="D5" s="18" t="s">
        <v>2</v>
      </c>
      <c r="E5" s="21" t="s">
        <v>6</v>
      </c>
      <c r="F5" s="22" t="s">
        <v>11</v>
      </c>
      <c r="G5" s="16" t="s">
        <v>14</v>
      </c>
      <c r="H5" s="18" t="s">
        <v>1</v>
      </c>
      <c r="I5" s="21" t="s">
        <v>7</v>
      </c>
      <c r="J5" s="22" t="s">
        <v>8</v>
      </c>
      <c r="K5" s="16" t="s">
        <v>15</v>
      </c>
      <c r="L5" s="18" t="s">
        <v>0</v>
      </c>
      <c r="N5" s="23" t="s">
        <v>4</v>
      </c>
      <c r="O5" s="6" t="s">
        <v>5</v>
      </c>
      <c r="P5" s="2" t="s">
        <v>9</v>
      </c>
      <c r="Q5" s="2" t="s">
        <v>10</v>
      </c>
      <c r="R5" s="1" t="s">
        <v>12</v>
      </c>
      <c r="S5" s="1" t="s">
        <v>13</v>
      </c>
      <c r="T5" s="5"/>
      <c r="U5" s="5"/>
      <c r="V5" s="4"/>
      <c r="W5" s="4"/>
      <c r="X5" s="4"/>
      <c r="Y5" s="4"/>
    </row>
    <row r="6" spans="2:25" ht="15.75" thickTop="1" x14ac:dyDescent="0.25">
      <c r="B6" s="19" t="s">
        <v>4</v>
      </c>
      <c r="C6"/>
      <c r="D6" s="19" t="s">
        <v>5</v>
      </c>
      <c r="E6" s="9" t="s">
        <v>1</v>
      </c>
      <c r="F6" s="11" t="s">
        <v>12</v>
      </c>
      <c r="G6" s="8" t="s">
        <v>10</v>
      </c>
      <c r="H6" s="19" t="s">
        <v>6</v>
      </c>
      <c r="I6" s="9" t="s">
        <v>2</v>
      </c>
      <c r="J6" s="11" t="s">
        <v>13</v>
      </c>
      <c r="K6" s="8" t="s">
        <v>11</v>
      </c>
      <c r="L6" s="19" t="s">
        <v>7</v>
      </c>
      <c r="N6" s="13" t="s">
        <v>0</v>
      </c>
      <c r="O6" s="3" t="s">
        <v>3</v>
      </c>
      <c r="P6" s="1" t="s">
        <v>14</v>
      </c>
      <c r="Q6" s="1" t="s">
        <v>15</v>
      </c>
      <c r="R6" s="2" t="s">
        <v>8</v>
      </c>
      <c r="S6" s="2" t="s">
        <v>9</v>
      </c>
      <c r="T6" s="5"/>
      <c r="U6" s="5"/>
      <c r="V6" s="4"/>
      <c r="W6" s="4"/>
      <c r="X6" s="4"/>
      <c r="Y6" s="4"/>
    </row>
    <row r="7" spans="2:25" x14ac:dyDescent="0.25">
      <c r="B7" s="6" t="s">
        <v>5</v>
      </c>
      <c r="C7"/>
      <c r="D7" s="6" t="s">
        <v>4</v>
      </c>
      <c r="E7" s="3" t="s">
        <v>0</v>
      </c>
      <c r="F7" s="1" t="s">
        <v>15</v>
      </c>
      <c r="G7" s="2" t="s">
        <v>8</v>
      </c>
      <c r="H7" s="6" t="s">
        <v>7</v>
      </c>
      <c r="I7" s="3" t="s">
        <v>1</v>
      </c>
      <c r="J7" s="1" t="s">
        <v>14</v>
      </c>
      <c r="K7" s="2" t="s">
        <v>9</v>
      </c>
      <c r="L7" s="6" t="s">
        <v>6</v>
      </c>
      <c r="N7" s="13" t="s">
        <v>2</v>
      </c>
      <c r="O7" s="3" t="s">
        <v>3</v>
      </c>
      <c r="P7" s="1" t="s">
        <v>12</v>
      </c>
      <c r="Q7" s="1" t="s">
        <v>13</v>
      </c>
      <c r="R7" s="2" t="s">
        <v>10</v>
      </c>
      <c r="S7" s="2" t="s">
        <v>11</v>
      </c>
      <c r="T7" s="5"/>
      <c r="U7" s="5"/>
      <c r="V7" s="4"/>
      <c r="W7" s="4"/>
      <c r="X7" s="4"/>
      <c r="Y7" s="4"/>
    </row>
    <row r="8" spans="2:25" x14ac:dyDescent="0.25">
      <c r="B8" s="6" t="s">
        <v>6</v>
      </c>
      <c r="C8"/>
      <c r="D8" s="6" t="s">
        <v>7</v>
      </c>
      <c r="E8" s="3" t="s">
        <v>3</v>
      </c>
      <c r="F8" s="1" t="s">
        <v>13</v>
      </c>
      <c r="G8" s="2" t="s">
        <v>11</v>
      </c>
      <c r="H8" s="6" t="s">
        <v>4</v>
      </c>
      <c r="I8" s="3" t="s">
        <v>0</v>
      </c>
      <c r="J8" s="1" t="s">
        <v>12</v>
      </c>
      <c r="K8" s="2" t="s">
        <v>8</v>
      </c>
      <c r="L8" s="6" t="s">
        <v>5</v>
      </c>
      <c r="N8" s="13" t="s">
        <v>1</v>
      </c>
      <c r="O8" s="3" t="s">
        <v>2</v>
      </c>
      <c r="P8" s="1" t="s">
        <v>14</v>
      </c>
      <c r="Q8" s="1" t="s">
        <v>15</v>
      </c>
      <c r="R8" s="2" t="s">
        <v>9</v>
      </c>
      <c r="S8" s="2" t="s">
        <v>10</v>
      </c>
      <c r="T8" s="5"/>
      <c r="U8" s="5"/>
      <c r="V8" s="4"/>
      <c r="W8" s="4"/>
      <c r="X8" s="4"/>
      <c r="Y8" s="4"/>
    </row>
    <row r="9" spans="2:25" ht="15.75" thickBot="1" x14ac:dyDescent="0.3">
      <c r="B9" s="20" t="s">
        <v>7</v>
      </c>
      <c r="C9"/>
      <c r="D9" s="21" t="s">
        <v>6</v>
      </c>
      <c r="E9" s="18" t="s">
        <v>2</v>
      </c>
      <c r="F9" s="16" t="s">
        <v>14</v>
      </c>
      <c r="G9" s="22" t="s">
        <v>9</v>
      </c>
      <c r="H9" s="21" t="s">
        <v>5</v>
      </c>
      <c r="I9" s="18" t="s">
        <v>3</v>
      </c>
      <c r="J9" s="16" t="s">
        <v>15</v>
      </c>
      <c r="K9" s="22" t="s">
        <v>10</v>
      </c>
      <c r="L9" s="21" t="s">
        <v>4</v>
      </c>
      <c r="N9" s="13" t="s">
        <v>0</v>
      </c>
      <c r="O9" s="3" t="s">
        <v>1</v>
      </c>
      <c r="P9" s="1" t="s">
        <v>12</v>
      </c>
      <c r="Q9" s="1" t="s">
        <v>13</v>
      </c>
      <c r="R9" s="2" t="s">
        <v>8</v>
      </c>
      <c r="S9" s="2" t="s">
        <v>11</v>
      </c>
      <c r="T9" s="5"/>
      <c r="U9" s="5"/>
      <c r="V9" s="4"/>
      <c r="W9" s="4"/>
      <c r="X9" s="4"/>
      <c r="Y9" s="4"/>
    </row>
    <row r="10" spans="2:25" ht="15.75" thickTop="1" x14ac:dyDescent="0.25">
      <c r="B10" s="8" t="s">
        <v>8</v>
      </c>
      <c r="C10"/>
      <c r="D10" s="8" t="s">
        <v>9</v>
      </c>
      <c r="E10" s="11" t="s">
        <v>14</v>
      </c>
      <c r="F10" s="9" t="s">
        <v>0</v>
      </c>
      <c r="G10" s="19" t="s">
        <v>5</v>
      </c>
      <c r="H10" s="8" t="s">
        <v>10</v>
      </c>
      <c r="I10" s="11" t="s">
        <v>13</v>
      </c>
      <c r="J10" s="9" t="s">
        <v>3</v>
      </c>
      <c r="K10" s="19" t="s">
        <v>6</v>
      </c>
      <c r="L10" s="8" t="s">
        <v>11</v>
      </c>
      <c r="N10" s="15" t="s">
        <v>12</v>
      </c>
      <c r="O10" s="1" t="s">
        <v>15</v>
      </c>
      <c r="P10" s="3" t="s">
        <v>1</v>
      </c>
      <c r="Q10" s="3" t="s">
        <v>2</v>
      </c>
      <c r="R10" s="6" t="s">
        <v>4</v>
      </c>
      <c r="S10" s="6" t="s">
        <v>7</v>
      </c>
      <c r="T10" s="5"/>
      <c r="U10" s="5"/>
      <c r="V10" s="4"/>
      <c r="W10" s="4"/>
      <c r="X10" s="4"/>
      <c r="Y10" s="4"/>
    </row>
    <row r="11" spans="2:25" x14ac:dyDescent="0.25">
      <c r="B11" s="2" t="s">
        <v>9</v>
      </c>
      <c r="C11"/>
      <c r="D11" s="2" t="s">
        <v>8</v>
      </c>
      <c r="E11" s="1" t="s">
        <v>15</v>
      </c>
      <c r="F11" s="3" t="s">
        <v>1</v>
      </c>
      <c r="G11" s="6" t="s">
        <v>7</v>
      </c>
      <c r="H11" s="2" t="s">
        <v>11</v>
      </c>
      <c r="I11" s="1" t="s">
        <v>12</v>
      </c>
      <c r="J11" s="3" t="s">
        <v>2</v>
      </c>
      <c r="K11" s="6" t="s">
        <v>5</v>
      </c>
      <c r="L11" s="2" t="s">
        <v>10</v>
      </c>
      <c r="N11" s="15" t="s">
        <v>13</v>
      </c>
      <c r="O11" s="1" t="s">
        <v>14</v>
      </c>
      <c r="P11" s="3" t="s">
        <v>0</v>
      </c>
      <c r="Q11" s="3" t="s">
        <v>3</v>
      </c>
      <c r="R11" s="6" t="s">
        <v>4</v>
      </c>
      <c r="S11" s="6" t="s">
        <v>6</v>
      </c>
      <c r="T11" s="5"/>
      <c r="U11" s="5"/>
      <c r="V11" s="4"/>
      <c r="W11" s="4"/>
      <c r="X11" s="4"/>
      <c r="Y11" s="4"/>
    </row>
    <row r="12" spans="2:25" x14ac:dyDescent="0.25">
      <c r="B12" s="2" t="s">
        <v>10</v>
      </c>
      <c r="C12"/>
      <c r="D12" s="2" t="s">
        <v>11</v>
      </c>
      <c r="E12" s="1" t="s">
        <v>12</v>
      </c>
      <c r="F12" s="3" t="s">
        <v>2</v>
      </c>
      <c r="G12" s="6" t="s">
        <v>4</v>
      </c>
      <c r="H12" s="2" t="s">
        <v>8</v>
      </c>
      <c r="I12" s="1" t="s">
        <v>14</v>
      </c>
      <c r="J12" s="3" t="s">
        <v>1</v>
      </c>
      <c r="K12" s="6" t="s">
        <v>7</v>
      </c>
      <c r="L12" s="2" t="s">
        <v>9</v>
      </c>
      <c r="N12" s="15" t="s">
        <v>13</v>
      </c>
      <c r="O12" s="1" t="s">
        <v>15</v>
      </c>
      <c r="P12" s="3" t="s">
        <v>0</v>
      </c>
      <c r="Q12" s="3" t="s">
        <v>3</v>
      </c>
      <c r="R12" s="6" t="s">
        <v>5</v>
      </c>
      <c r="S12" s="6" t="s">
        <v>6</v>
      </c>
      <c r="T12" s="5"/>
      <c r="U12" s="5"/>
      <c r="V12" s="4"/>
      <c r="W12" s="4"/>
      <c r="X12" s="4"/>
      <c r="Y12" s="4"/>
    </row>
    <row r="13" spans="2:25" ht="15.75" thickBot="1" x14ac:dyDescent="0.3">
      <c r="B13" s="10" t="s">
        <v>11</v>
      </c>
      <c r="C13"/>
      <c r="D13" s="22" t="s">
        <v>10</v>
      </c>
      <c r="E13" s="16" t="s">
        <v>13</v>
      </c>
      <c r="F13" s="18" t="s">
        <v>3</v>
      </c>
      <c r="G13" s="21" t="s">
        <v>6</v>
      </c>
      <c r="H13" s="22" t="s">
        <v>9</v>
      </c>
      <c r="I13" s="16" t="s">
        <v>15</v>
      </c>
      <c r="J13" s="18" t="s">
        <v>0</v>
      </c>
      <c r="K13" s="21" t="s">
        <v>4</v>
      </c>
      <c r="L13" s="22" t="s">
        <v>8</v>
      </c>
      <c r="N13" s="15" t="s">
        <v>12</v>
      </c>
      <c r="O13" s="1" t="s">
        <v>14</v>
      </c>
      <c r="P13" s="3" t="s">
        <v>1</v>
      </c>
      <c r="Q13" s="3" t="s">
        <v>2</v>
      </c>
      <c r="R13" s="6" t="s">
        <v>5</v>
      </c>
      <c r="S13" s="6" t="s">
        <v>7</v>
      </c>
      <c r="T13" s="5"/>
      <c r="U13" s="5"/>
      <c r="V13" s="4"/>
      <c r="W13" s="4"/>
      <c r="X13" s="4"/>
      <c r="Y13" s="4"/>
    </row>
    <row r="14" spans="2:25" ht="15.75" thickTop="1" x14ac:dyDescent="0.25">
      <c r="B14" s="11" t="s">
        <v>12</v>
      </c>
      <c r="C14"/>
      <c r="D14" s="11" t="s">
        <v>13</v>
      </c>
      <c r="E14" s="8" t="s">
        <v>10</v>
      </c>
      <c r="F14" s="19" t="s">
        <v>4</v>
      </c>
      <c r="G14" s="9" t="s">
        <v>2</v>
      </c>
      <c r="H14" s="11" t="s">
        <v>14</v>
      </c>
      <c r="I14" s="8" t="s">
        <v>9</v>
      </c>
      <c r="J14" s="19" t="s">
        <v>6</v>
      </c>
      <c r="K14" s="9" t="s">
        <v>0</v>
      </c>
      <c r="L14" s="11" t="s">
        <v>15</v>
      </c>
      <c r="N14" s="14" t="s">
        <v>8</v>
      </c>
      <c r="O14" s="2" t="s">
        <v>11</v>
      </c>
      <c r="P14" s="6" t="s">
        <v>5</v>
      </c>
      <c r="Q14" s="6" t="s">
        <v>7</v>
      </c>
      <c r="R14" s="3" t="s">
        <v>1</v>
      </c>
      <c r="S14" s="3" t="s">
        <v>3</v>
      </c>
      <c r="T14" s="5"/>
      <c r="U14" s="5"/>
      <c r="V14" s="4"/>
      <c r="W14" s="4"/>
      <c r="X14" s="4"/>
      <c r="Y14" s="4"/>
    </row>
    <row r="15" spans="2:25" x14ac:dyDescent="0.25">
      <c r="B15" s="1" t="s">
        <v>13</v>
      </c>
      <c r="C15"/>
      <c r="D15" s="1" t="s">
        <v>12</v>
      </c>
      <c r="E15" s="2" t="s">
        <v>11</v>
      </c>
      <c r="F15" s="6" t="s">
        <v>6</v>
      </c>
      <c r="G15" s="3" t="s">
        <v>0</v>
      </c>
      <c r="H15" s="1" t="s">
        <v>15</v>
      </c>
      <c r="I15" s="2" t="s">
        <v>8</v>
      </c>
      <c r="J15" s="6" t="s">
        <v>4</v>
      </c>
      <c r="K15" s="3" t="s">
        <v>2</v>
      </c>
      <c r="L15" s="1" t="s">
        <v>14</v>
      </c>
      <c r="N15" s="14" t="s">
        <v>9</v>
      </c>
      <c r="O15" s="2" t="s">
        <v>10</v>
      </c>
      <c r="P15" s="6" t="s">
        <v>5</v>
      </c>
      <c r="Q15" s="6" t="s">
        <v>7</v>
      </c>
      <c r="R15" s="3" t="s">
        <v>1</v>
      </c>
      <c r="S15" s="3" t="s">
        <v>3</v>
      </c>
      <c r="T15" s="5"/>
      <c r="U15" s="5"/>
      <c r="V15" s="4"/>
      <c r="W15" s="4"/>
      <c r="X15" s="4"/>
      <c r="Y15" s="4"/>
    </row>
    <row r="16" spans="2:25" x14ac:dyDescent="0.25">
      <c r="B16" s="1" t="s">
        <v>14</v>
      </c>
      <c r="C16"/>
      <c r="D16" s="1" t="s">
        <v>15</v>
      </c>
      <c r="E16" s="2" t="s">
        <v>8</v>
      </c>
      <c r="F16" s="6" t="s">
        <v>7</v>
      </c>
      <c r="G16" s="3" t="s">
        <v>3</v>
      </c>
      <c r="H16" s="1" t="s">
        <v>12</v>
      </c>
      <c r="I16" s="2" t="s">
        <v>10</v>
      </c>
      <c r="J16" s="6" t="s">
        <v>5</v>
      </c>
      <c r="K16" s="3" t="s">
        <v>1</v>
      </c>
      <c r="L16" s="1" t="s">
        <v>13</v>
      </c>
      <c r="N16" s="14" t="s">
        <v>9</v>
      </c>
      <c r="O16" s="2" t="s">
        <v>11</v>
      </c>
      <c r="P16" s="6" t="s">
        <v>4</v>
      </c>
      <c r="Q16" s="6" t="s">
        <v>6</v>
      </c>
      <c r="R16" s="3" t="s">
        <v>0</v>
      </c>
      <c r="S16" s="3" t="s">
        <v>2</v>
      </c>
      <c r="T16" s="5"/>
      <c r="U16" s="5"/>
      <c r="V16" s="4"/>
      <c r="W16" s="4"/>
      <c r="X16" s="4"/>
      <c r="Y16" s="4"/>
    </row>
    <row r="17" spans="2:25" ht="15.75" thickBot="1" x14ac:dyDescent="0.3">
      <c r="B17" s="16" t="s">
        <v>15</v>
      </c>
      <c r="C17"/>
      <c r="D17" s="16" t="s">
        <v>14</v>
      </c>
      <c r="E17" s="22" t="s">
        <v>9</v>
      </c>
      <c r="F17" s="21" t="s">
        <v>5</v>
      </c>
      <c r="G17" s="18" t="s">
        <v>1</v>
      </c>
      <c r="H17" s="16" t="s">
        <v>13</v>
      </c>
      <c r="I17" s="22" t="s">
        <v>11</v>
      </c>
      <c r="J17" s="21" t="s">
        <v>7</v>
      </c>
      <c r="K17" s="18" t="s">
        <v>3</v>
      </c>
      <c r="L17" s="16" t="s">
        <v>12</v>
      </c>
      <c r="N17" s="14" t="s">
        <v>8</v>
      </c>
      <c r="O17" s="2" t="s">
        <v>10</v>
      </c>
      <c r="P17" s="6" t="s">
        <v>4</v>
      </c>
      <c r="Q17" s="6" t="s">
        <v>6</v>
      </c>
      <c r="R17" s="3" t="s">
        <v>0</v>
      </c>
      <c r="S17" s="3" t="s">
        <v>2</v>
      </c>
      <c r="T17" s="5"/>
      <c r="U17" s="5"/>
      <c r="V17" s="4"/>
      <c r="W17" s="4"/>
      <c r="X17" s="4"/>
      <c r="Y17" s="4"/>
    </row>
    <row r="18" spans="2:25" ht="15.75" thickTop="1" x14ac:dyDescent="0.25">
      <c r="C18"/>
      <c r="V18" s="4"/>
      <c r="W18" s="4"/>
      <c r="X18" s="4"/>
      <c r="Y18" s="4"/>
    </row>
    <row r="19" spans="2:25" x14ac:dyDescent="0.25">
      <c r="V19" s="4"/>
      <c r="W19" s="4"/>
      <c r="X19" s="4"/>
      <c r="Y19" s="4"/>
    </row>
    <row r="20" spans="2:25" x14ac:dyDescent="0.25">
      <c r="V20" s="4"/>
      <c r="W20" s="4"/>
      <c r="X20" s="4"/>
      <c r="Y20" s="4"/>
    </row>
    <row r="21" spans="2:25" x14ac:dyDescent="0.25">
      <c r="V21" s="4"/>
      <c r="W21" s="4"/>
      <c r="X21" s="4"/>
      <c r="Y21" s="4"/>
    </row>
    <row r="22" spans="2:25" x14ac:dyDescent="0.25">
      <c r="V22" s="4"/>
      <c r="W22" s="4"/>
      <c r="X22" s="4"/>
      <c r="Y22" s="4"/>
    </row>
  </sheetData>
  <sheetProtection sheet="1" objects="1" scenarios="1" selectLockedCells="1"/>
  <mergeCells count="1">
    <mergeCell ref="N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TIRAGE AU SORT</vt:lpstr>
      <vt:lpstr>RONDES</vt:lpstr>
      <vt:lpstr>JOUEURS</vt:lpstr>
      <vt:lpstr>WorkTab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FM</cp:lastModifiedBy>
  <dcterms:created xsi:type="dcterms:W3CDTF">2021-05-08T14:53:25Z</dcterms:created>
  <dcterms:modified xsi:type="dcterms:W3CDTF">2021-06-28T19:28:23Z</dcterms:modified>
</cp:coreProperties>
</file>